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NewShared\Communications\Website\Feed cost modelling\September 14, 2021\"/>
    </mc:Choice>
  </mc:AlternateContent>
  <xr:revisionPtr revIDLastSave="0" documentId="8_{A01FC898-339C-40DE-9A4F-3A3A89E32AA4}" xr6:coauthVersionLast="47" xr6:coauthVersionMax="47" xr10:uidLastSave="{00000000-0000-0000-0000-000000000000}"/>
  <workbookProtection workbookAlgorithmName="SHA-512" workbookHashValue="dyzDfc+NG1EoGIBNNSD133cg4pnfJ7JxkSsyA/sfyHHzadCfUG8p5dMbYQF9PAzuYADaSCw1sjG9/ucRfaaDyg==" workbookSaltValue="CzlP9CxEo5Qk6AEMrfSWbQ==" workbookSpinCount="100000" lockStructure="1"/>
  <bookViews>
    <workbookView xWindow="4788" yWindow="2148" windowWidth="17280" windowHeight="9024" xr2:uid="{58DCC9A6-C8DA-4D6D-B8A8-3BE9D2A69520}"/>
  </bookViews>
  <sheets>
    <sheet name="F C M" sheetId="1" r:id="rId1"/>
  </sheets>
  <externalReferences>
    <externalReference r:id="rId2"/>
  </externalReferences>
  <definedNames>
    <definedName name="Feed_Tonnes">'[1]RM Usage'!$C$7:$K$7</definedName>
    <definedName name="Finisher">[1]Finisher!$B$6:$E$23</definedName>
    <definedName name="Freight">'F C M'!$B$6</definedName>
    <definedName name="Gest_Quarantine">'[1]Starter 1'!#REF!</definedName>
    <definedName name="Gestation">[1]Gestation!$B$6:$E$22</definedName>
    <definedName name="Gilt_Dev">'[1]Gilt Dev'!$B$6:$E$22</definedName>
    <definedName name="Grower">'[1]Grower 1'!$B$6:$E$22</definedName>
    <definedName name="Grower2">'[1]Grower 2'!$B$6:$E$21</definedName>
    <definedName name="Lactation">[1]Lactation!$B$6:$E$22</definedName>
    <definedName name="Margin_Crumbles">'F C M'!$B$5</definedName>
    <definedName name="Margin_Pellet">'F C M'!$C$5</definedName>
    <definedName name="Pigs_Mktd">'[1]RM Usage'!$B$3</definedName>
    <definedName name="Pre_Grower">'[1]Pre-grower'!$B$6:$E$23</definedName>
    <definedName name="raw_1">[1]raw!$A$4:$N$43</definedName>
    <definedName name="raw_2">[1]raw!$B$25:$O$220</definedName>
    <definedName name="RMP_IU">'[1]RM Usage'!$B$9:$B$38</definedName>
    <definedName name="RMP_MFH">[1]!MFH_Pricing[[#All],[INGREDIENT NAME]:[Column1]]</definedName>
    <definedName name="Shrink">'F C M'!$B$4</definedName>
    <definedName name="Str_2">'[1]Starter 2'!$B$6:$E$30</definedName>
    <definedName name="Truck_Load_Size">'[1]RM Usage'!$O$7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G25" i="1"/>
  <c r="H27" i="1"/>
  <c r="H24" i="1"/>
  <c r="H26" i="1"/>
  <c r="H25" i="1"/>
  <c r="M27" i="1"/>
  <c r="M26" i="1"/>
  <c r="M25" i="1"/>
  <c r="M24" i="1"/>
  <c r="D26" i="1" l="1"/>
  <c r="D25" i="1"/>
  <c r="E25" i="1" s="1"/>
  <c r="J21" i="1"/>
  <c r="K21" i="1" s="1"/>
  <c r="L21" i="1" s="1"/>
  <c r="B21" i="1"/>
  <c r="E21" i="1" s="1"/>
  <c r="F21" i="1" s="1"/>
  <c r="J20" i="1"/>
  <c r="K20" i="1" s="1"/>
  <c r="L20" i="1" s="1"/>
  <c r="B20" i="1"/>
  <c r="H20" i="1" s="1"/>
  <c r="J19" i="1"/>
  <c r="K19" i="1" s="1"/>
  <c r="L19" i="1" s="1"/>
  <c r="B19" i="1"/>
  <c r="E19" i="1" s="1"/>
  <c r="F19" i="1" s="1"/>
  <c r="J17" i="1"/>
  <c r="K17" i="1" s="1"/>
  <c r="L17" i="1" s="1"/>
  <c r="B17" i="1"/>
  <c r="E17" i="1" s="1"/>
  <c r="F17" i="1" s="1"/>
  <c r="J16" i="1"/>
  <c r="K16" i="1" s="1"/>
  <c r="L16" i="1" s="1"/>
  <c r="B16" i="1"/>
  <c r="E16" i="1" s="1"/>
  <c r="F16" i="1" s="1"/>
  <c r="J15" i="1"/>
  <c r="K15" i="1" s="1"/>
  <c r="L15" i="1" s="1"/>
  <c r="H15" i="1"/>
  <c r="E15" i="1"/>
  <c r="F15" i="1" s="1"/>
  <c r="J13" i="1"/>
  <c r="K13" i="1" s="1"/>
  <c r="L13" i="1" s="1"/>
  <c r="M13" i="1" s="1"/>
  <c r="J12" i="1"/>
  <c r="K12" i="1" s="1"/>
  <c r="L12" i="1" s="1"/>
  <c r="M12" i="1" s="1"/>
  <c r="J11" i="1"/>
  <c r="K11" i="1" s="1"/>
  <c r="L11" i="1" s="1"/>
  <c r="M11" i="1" s="1"/>
  <c r="H16" i="1" l="1"/>
  <c r="M16" i="1" s="1"/>
  <c r="E26" i="1"/>
  <c r="D27" i="1"/>
  <c r="E27" i="1" s="1"/>
  <c r="M20" i="1"/>
  <c r="H19" i="1"/>
  <c r="M15" i="1"/>
  <c r="H21" i="1"/>
  <c r="M21" i="1" s="1"/>
  <c r="H17" i="1"/>
  <c r="M17" i="1" s="1"/>
  <c r="E20" i="1"/>
  <c r="F20" i="1" s="1"/>
  <c r="M19" i="1" l="1"/>
  <c r="G27" i="1" l="1"/>
</calcChain>
</file>

<file path=xl/sharedStrings.xml><?xml version="1.0" encoding="utf-8"?>
<sst xmlns="http://schemas.openxmlformats.org/spreadsheetml/2006/main" count="38" uniqueCount="38">
  <si>
    <t>FEED COST MODEL</t>
  </si>
  <si>
    <t>Item</t>
  </si>
  <si>
    <t>Starters</t>
  </si>
  <si>
    <t>Sow &amp; GF</t>
  </si>
  <si>
    <r>
      <rPr>
        <b/>
        <sz val="12"/>
        <color theme="1"/>
        <rFont val="Cambria"/>
        <family val="2"/>
      </rPr>
      <t>Shrink,</t>
    </r>
    <r>
      <rPr>
        <sz val="12"/>
        <color theme="1"/>
        <rFont val="Cambria"/>
        <family val="2"/>
      </rPr>
      <t xml:space="preserve"> %</t>
    </r>
    <r>
      <rPr>
        <b/>
        <sz val="12"/>
        <color theme="1"/>
        <rFont val="Cambria"/>
        <family val="2"/>
      </rPr>
      <t>:</t>
    </r>
  </si>
  <si>
    <r>
      <rPr>
        <b/>
        <sz val="12"/>
        <color theme="1"/>
        <rFont val="Cambria"/>
        <family val="2"/>
      </rPr>
      <t>Manufacturing,</t>
    </r>
    <r>
      <rPr>
        <sz val="12"/>
        <color theme="1"/>
        <rFont val="Cambria"/>
        <family val="2"/>
      </rPr>
      <t xml:space="preserve"> $/tonne</t>
    </r>
    <r>
      <rPr>
        <b/>
        <sz val="12"/>
        <color theme="1"/>
        <rFont val="Cambria"/>
        <family val="2"/>
      </rPr>
      <t>:</t>
    </r>
  </si>
  <si>
    <r>
      <rPr>
        <b/>
        <sz val="12"/>
        <color theme="1"/>
        <rFont val="Cambria"/>
        <family val="2"/>
      </rPr>
      <t>Freight,</t>
    </r>
    <r>
      <rPr>
        <sz val="12"/>
        <color theme="1"/>
        <rFont val="Cambria"/>
        <family val="2"/>
      </rPr>
      <t xml:space="preserve"> $/tonne</t>
    </r>
    <r>
      <rPr>
        <b/>
        <sz val="12"/>
        <color theme="1"/>
        <rFont val="Cambria"/>
        <family val="2"/>
      </rPr>
      <t>:</t>
    </r>
  </si>
  <si>
    <t>DIET DESCRIPTION</t>
  </si>
  <si>
    <r>
      <t>PIG WEIGHT,</t>
    </r>
    <r>
      <rPr>
        <sz val="12"/>
        <color theme="0"/>
        <rFont val="Cambria"/>
        <family val="1"/>
      </rPr>
      <t xml:space="preserve"> kg</t>
    </r>
  </si>
  <si>
    <t>DAYS ON
FEED</t>
  </si>
  <si>
    <r>
      <t xml:space="preserve">ADG,
</t>
    </r>
    <r>
      <rPr>
        <sz val="11"/>
        <color theme="0"/>
        <rFont val="Cambria"/>
        <family val="1"/>
      </rPr>
      <t>g/day</t>
    </r>
  </si>
  <si>
    <r>
      <t xml:space="preserve">ADFI,
</t>
    </r>
    <r>
      <rPr>
        <sz val="11"/>
        <color theme="0"/>
        <rFont val="Cambria"/>
        <family val="1"/>
      </rPr>
      <t>g/day</t>
    </r>
  </si>
  <si>
    <r>
      <t xml:space="preserve">FEED:GAIN,
</t>
    </r>
    <r>
      <rPr>
        <sz val="11"/>
        <color theme="0"/>
        <rFont val="Cambria"/>
        <family val="1"/>
      </rPr>
      <t>Ratio</t>
    </r>
  </si>
  <si>
    <r>
      <t xml:space="preserve">FEED BUDGET,
</t>
    </r>
    <r>
      <rPr>
        <sz val="11"/>
        <color theme="0"/>
        <rFont val="Cambria"/>
        <family val="1"/>
      </rPr>
      <t>kg/pig</t>
    </r>
  </si>
  <si>
    <r>
      <rPr>
        <b/>
        <sz val="12"/>
        <color theme="0"/>
        <rFont val="Cambria"/>
        <family val="1"/>
      </rPr>
      <t>DIET COST,</t>
    </r>
    <r>
      <rPr>
        <sz val="12"/>
        <color theme="0"/>
        <rFont val="Cambria"/>
        <family val="1"/>
      </rPr>
      <t xml:space="preserve"> $/tonne</t>
    </r>
  </si>
  <si>
    <r>
      <t xml:space="preserve">FEED COST,
</t>
    </r>
    <r>
      <rPr>
        <sz val="11"/>
        <color theme="0"/>
        <rFont val="Cambria"/>
        <family val="1"/>
      </rPr>
      <t>$/pig</t>
    </r>
  </si>
  <si>
    <t>Initial</t>
  </si>
  <si>
    <t>End</t>
  </si>
  <si>
    <t>Ingredient</t>
  </si>
  <si>
    <t>Shrink</t>
  </si>
  <si>
    <t>Manufacturing</t>
  </si>
  <si>
    <t>Delivered</t>
  </si>
  <si>
    <t>Lactation</t>
  </si>
  <si>
    <t>Dry Sow</t>
  </si>
  <si>
    <t>Gilt Developer</t>
  </si>
  <si>
    <t>Starter 1</t>
  </si>
  <si>
    <t>Starter 2</t>
  </si>
  <si>
    <t>Pre-Grower</t>
  </si>
  <si>
    <t>Grower  1</t>
  </si>
  <si>
    <t>Grower 2</t>
  </si>
  <si>
    <t>Finisher</t>
  </si>
  <si>
    <t>SUMMARY</t>
  </si>
  <si>
    <t>Sow:</t>
  </si>
  <si>
    <t>Nursery:</t>
  </si>
  <si>
    <t>Grow-Finish:</t>
  </si>
  <si>
    <t>TOTAL:</t>
  </si>
  <si>
    <t>1811 19th Av. | Wainwright, AB | Canada |T9W 1T4
P: 780.842.4900 |F: 780.669.7010
www.gowansfeedconsulting.ca</t>
  </si>
  <si>
    <t>Disclaimer: Gowans Feed Consulting  presents the ingredient prices and feed cost modelling as a snapshot of the market using current information available at the time of the report. These findings are for informational purposes only and should not be reproduced or transmitted by any means without permission.  Gowans Feed Consulting does not guarantee, and accepts no legal liability arising from or connected to, the accuracy, reliability, or completeness of any material contained in the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</si>
</sst>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1009]d/mmm/yy;@"/>
    <numFmt numFmtId="165" formatCode="0.0%"/>
    <numFmt numFmtId="166" formatCode="&quot;$&quot;\ \ \ #,##0.0;\-&quot;$&quot;\ \ \ #,##0.0"/>
    <numFmt numFmtId="167" formatCode="&quot;$&quot;\ \ \ #,##0.00;\-&quot;$&quot;\ \ \ #,##0.00"/>
    <numFmt numFmtId="168" formatCode="0.0"/>
    <numFmt numFmtId="169" formatCode="_-&quot;$&quot;* #,##0.0_-;\-&quot;$&quot;* #,##0.0_-;_-&quot;$&quot;* &quot;-&quot;??_-;_-@_-"/>
  </numFmts>
  <fonts count="13" x14ac:knownFonts="1">
    <font>
      <sz val="12"/>
      <color theme="1"/>
      <name val="Cambria"/>
      <family val="2"/>
    </font>
    <font>
      <sz val="12"/>
      <color theme="1"/>
      <name val="Cambria"/>
      <family val="2"/>
    </font>
    <font>
      <b/>
      <sz val="14"/>
      <color theme="0"/>
      <name val="Cambria"/>
      <family val="1"/>
    </font>
    <font>
      <b/>
      <sz val="14"/>
      <color theme="1"/>
      <name val="Cambria"/>
      <family val="1"/>
    </font>
    <font>
      <b/>
      <sz val="12"/>
      <color theme="0"/>
      <name val="Cambria"/>
      <family val="1"/>
    </font>
    <font>
      <sz val="12"/>
      <color theme="0"/>
      <name val="Cambria"/>
      <family val="2"/>
    </font>
    <font>
      <b/>
      <sz val="12"/>
      <color theme="1"/>
      <name val="Cambria"/>
      <family val="2"/>
    </font>
    <font>
      <sz val="12"/>
      <color theme="0"/>
      <name val="Cambria"/>
      <family val="1"/>
    </font>
    <font>
      <sz val="11"/>
      <color theme="0"/>
      <name val="Cambria"/>
      <family val="1"/>
    </font>
    <font>
      <sz val="11"/>
      <color theme="1"/>
      <name val="Cambria"/>
      <family val="1"/>
    </font>
    <font>
      <sz val="11"/>
      <color theme="1"/>
      <name val="Cambria"/>
      <family val="2"/>
    </font>
    <font>
      <i/>
      <sz val="9"/>
      <color rgb="FF202020"/>
      <name val="Calibri"/>
      <family val="2"/>
    </font>
    <font>
      <sz val="12"/>
      <color rgb="FF222222"/>
      <name val="Arial"/>
      <family val="2"/>
    </font>
  </fonts>
  <fills count="5">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0" tint="-0.249977111117893"/>
        <bgColor indexed="64"/>
      </patternFill>
    </fill>
  </fills>
  <borders count="35">
    <border>
      <left/>
      <right/>
      <top/>
      <bottom/>
      <diagonal/>
    </border>
    <border>
      <left style="thick">
        <color auto="1"/>
      </left>
      <right style="thick">
        <color auto="1"/>
      </right>
      <top style="thick">
        <color auto="1"/>
      </top>
      <bottom style="thick">
        <color auto="1"/>
      </bottom>
      <diagonal/>
    </border>
    <border>
      <left style="medium">
        <color auto="1"/>
      </left>
      <right style="thick">
        <color auto="1"/>
      </right>
      <top style="medium">
        <color auto="1"/>
      </top>
      <bottom/>
      <diagonal/>
    </border>
    <border>
      <left style="thick">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ck">
        <color auto="1"/>
      </right>
      <top/>
      <bottom/>
      <diagonal/>
    </border>
    <border>
      <left style="thick">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ck">
        <color auto="1"/>
      </right>
      <top/>
      <bottom style="medium">
        <color auto="1"/>
      </bottom>
      <diagonal/>
    </border>
    <border>
      <left style="thick">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2" fillId="2" borderId="1" xfId="0" applyFont="1" applyFill="1" applyBorder="1" applyAlignment="1" applyProtection="1">
      <alignment horizontal="left" vertical="center" indent="1"/>
      <protection hidden="1"/>
    </xf>
    <xf numFmtId="0" fontId="1" fillId="0" borderId="0" xfId="0" applyFont="1" applyProtection="1">
      <protection hidden="1"/>
    </xf>
    <xf numFmtId="164" fontId="3" fillId="0" borderId="1" xfId="0" applyNumberFormat="1" applyFont="1" applyBorder="1" applyAlignment="1" applyProtection="1">
      <alignment horizontal="center" vertical="center"/>
      <protection locked="0"/>
    </xf>
    <xf numFmtId="0" fontId="1" fillId="0" borderId="0" xfId="0" applyFont="1" applyAlignment="1" applyProtection="1">
      <alignment horizontal="left" indent="1"/>
      <protection hidden="1"/>
    </xf>
    <xf numFmtId="0" fontId="4" fillId="2" borderId="2" xfId="0" applyFont="1" applyFill="1" applyBorder="1" applyAlignment="1" applyProtection="1">
      <alignment horizontal="right" indent="1"/>
      <protection hidden="1"/>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5" fillId="0" borderId="5" xfId="0" applyFont="1" applyBorder="1" applyAlignment="1" applyProtection="1">
      <alignment horizontal="right" indent="1"/>
      <protection hidden="1"/>
    </xf>
    <xf numFmtId="0" fontId="0" fillId="0" borderId="5" xfId="0" applyBorder="1" applyAlignment="1" applyProtection="1">
      <alignment horizontal="right" indent="1"/>
      <protection hidden="1"/>
    </xf>
    <xf numFmtId="166" fontId="1" fillId="3" borderId="8" xfId="1" applyNumberFormat="1" applyFont="1" applyFill="1" applyBorder="1" applyAlignment="1" applyProtection="1">
      <alignment horizontal="center"/>
      <protection locked="0"/>
    </xf>
    <xf numFmtId="166" fontId="1" fillId="3" borderId="9" xfId="1" applyNumberFormat="1" applyFont="1" applyFill="1" applyBorder="1" applyAlignment="1" applyProtection="1">
      <alignment horizontal="center"/>
      <protection locked="0"/>
    </xf>
    <xf numFmtId="0" fontId="5" fillId="0" borderId="10" xfId="0" applyFont="1" applyBorder="1" applyAlignment="1" applyProtection="1">
      <alignment horizontal="right" indent="1"/>
      <protection hidden="1"/>
    </xf>
    <xf numFmtId="0" fontId="9" fillId="4" borderId="20" xfId="0" applyFont="1" applyFill="1" applyBorder="1" applyAlignment="1" applyProtection="1">
      <alignment horizontal="center"/>
      <protection hidden="1"/>
    </xf>
    <xf numFmtId="0" fontId="10" fillId="4" borderId="21" xfId="0" applyFont="1" applyFill="1" applyBorder="1" applyAlignment="1" applyProtection="1">
      <alignment horizontal="center"/>
      <protection hidden="1"/>
    </xf>
    <xf numFmtId="0" fontId="10" fillId="4" borderId="20" xfId="0" applyFont="1" applyFill="1" applyBorder="1" applyAlignment="1" applyProtection="1">
      <alignment horizontal="center"/>
      <protection hidden="1"/>
    </xf>
    <xf numFmtId="0" fontId="10" fillId="4" borderId="22" xfId="0" applyFont="1" applyFill="1" applyBorder="1" applyAlignment="1" applyProtection="1">
      <alignment horizontal="center"/>
      <protection hidden="1"/>
    </xf>
    <xf numFmtId="0" fontId="1" fillId="4" borderId="13" xfId="0" applyFont="1" applyFill="1" applyBorder="1" applyAlignment="1" applyProtection="1">
      <alignment horizontal="left" indent="4"/>
      <protection hidden="1"/>
    </xf>
    <xf numFmtId="168" fontId="1" fillId="0" borderId="15" xfId="0" applyNumberFormat="1" applyFont="1" applyBorder="1" applyAlignment="1" applyProtection="1">
      <alignment horizontal="right" indent="2"/>
      <protection hidden="1"/>
    </xf>
    <xf numFmtId="1" fontId="1" fillId="0" borderId="15" xfId="0" applyNumberFormat="1" applyFont="1" applyBorder="1" applyAlignment="1" applyProtection="1">
      <alignment horizontal="right" indent="3"/>
      <protection hidden="1"/>
    </xf>
    <xf numFmtId="1" fontId="1" fillId="0" borderId="15" xfId="0" applyNumberFormat="1" applyFont="1" applyBorder="1" applyAlignment="1" applyProtection="1">
      <alignment horizontal="right" indent="2"/>
      <protection hidden="1"/>
    </xf>
    <xf numFmtId="2" fontId="1" fillId="0" borderId="15" xfId="0" applyNumberFormat="1" applyFont="1" applyBorder="1" applyAlignment="1" applyProtection="1">
      <alignment horizontal="right" indent="2"/>
      <protection hidden="1"/>
    </xf>
    <xf numFmtId="168" fontId="1" fillId="0" borderId="15" xfId="0" applyNumberFormat="1" applyFont="1" applyBorder="1" applyAlignment="1" applyProtection="1">
      <alignment horizontal="right" indent="3"/>
      <protection hidden="1"/>
    </xf>
    <xf numFmtId="169" fontId="1" fillId="0" borderId="24" xfId="1" applyNumberFormat="1" applyFont="1" applyBorder="1" applyAlignment="1" applyProtection="1">
      <alignment horizontal="right" indent="2"/>
      <protection hidden="1"/>
    </xf>
    <xf numFmtId="169" fontId="1" fillId="0" borderId="15" xfId="1" applyNumberFormat="1" applyFont="1" applyBorder="1" applyAlignment="1" applyProtection="1">
      <alignment horizontal="right" indent="2"/>
      <protection hidden="1"/>
    </xf>
    <xf numFmtId="169" fontId="1" fillId="0" borderId="25" xfId="1" applyNumberFormat="1" applyFont="1" applyBorder="1" applyAlignment="1" applyProtection="1">
      <alignment horizontal="right" indent="2"/>
      <protection hidden="1"/>
    </xf>
    <xf numFmtId="44" fontId="1" fillId="4" borderId="18" xfId="1" applyFont="1" applyFill="1" applyBorder="1" applyAlignment="1" applyProtection="1">
      <alignment horizontal="right" indent="2"/>
      <protection hidden="1"/>
    </xf>
    <xf numFmtId="0" fontId="1" fillId="4" borderId="26" xfId="0" applyFont="1" applyFill="1" applyBorder="1" applyAlignment="1" applyProtection="1">
      <alignment horizontal="left" indent="4"/>
      <protection hidden="1"/>
    </xf>
    <xf numFmtId="168" fontId="1" fillId="0" borderId="0" xfId="0" applyNumberFormat="1" applyFont="1" applyAlignment="1" applyProtection="1">
      <alignment horizontal="right" indent="2"/>
      <protection hidden="1"/>
    </xf>
    <xf numFmtId="1" fontId="1" fillId="0" borderId="0" xfId="0" applyNumberFormat="1" applyFont="1" applyAlignment="1" applyProtection="1">
      <alignment horizontal="right" indent="3"/>
      <protection hidden="1"/>
    </xf>
    <xf numFmtId="1" fontId="1" fillId="0" borderId="0" xfId="0" applyNumberFormat="1" applyFont="1" applyAlignment="1" applyProtection="1">
      <alignment horizontal="right" indent="2"/>
      <protection hidden="1"/>
    </xf>
    <xf numFmtId="2" fontId="1" fillId="0" borderId="0" xfId="0" applyNumberFormat="1" applyFont="1" applyAlignment="1" applyProtection="1">
      <alignment horizontal="right" indent="2"/>
      <protection hidden="1"/>
    </xf>
    <xf numFmtId="2" fontId="1" fillId="3" borderId="0" xfId="1" applyNumberFormat="1" applyFont="1" applyFill="1" applyBorder="1" applyAlignment="1" applyProtection="1">
      <alignment horizontal="center"/>
      <protection locked="0"/>
    </xf>
    <xf numFmtId="169" fontId="1" fillId="0" borderId="27" xfId="1" applyNumberFormat="1" applyFont="1" applyBorder="1" applyAlignment="1" applyProtection="1">
      <alignment horizontal="right" indent="2"/>
      <protection locked="0"/>
    </xf>
    <xf numFmtId="169" fontId="1" fillId="0" borderId="0" xfId="1" applyNumberFormat="1" applyFont="1" applyAlignment="1" applyProtection="1">
      <alignment horizontal="right" indent="2"/>
      <protection hidden="1"/>
    </xf>
    <xf numFmtId="169" fontId="1" fillId="4" borderId="0" xfId="1" applyNumberFormat="1" applyFont="1" applyFill="1" applyAlignment="1" applyProtection="1">
      <alignment horizontal="right" indent="2"/>
      <protection hidden="1"/>
    </xf>
    <xf numFmtId="169" fontId="1" fillId="0" borderId="28" xfId="1" applyNumberFormat="1" applyFont="1" applyBorder="1" applyAlignment="1" applyProtection="1">
      <alignment horizontal="right" indent="2"/>
      <protection hidden="1"/>
    </xf>
    <xf numFmtId="44" fontId="1" fillId="4" borderId="29" xfId="1" applyFont="1" applyFill="1" applyBorder="1" applyAlignment="1" applyProtection="1">
      <alignment horizontal="right" indent="2"/>
      <protection hidden="1"/>
    </xf>
    <xf numFmtId="0" fontId="0" fillId="4" borderId="26" xfId="0" applyFill="1" applyBorder="1" applyAlignment="1" applyProtection="1">
      <alignment horizontal="left" indent="4"/>
      <protection hidden="1"/>
    </xf>
    <xf numFmtId="168" fontId="1" fillId="0" borderId="0" xfId="0" applyNumberFormat="1" applyFont="1" applyAlignment="1" applyProtection="1">
      <alignment horizontal="right" indent="3"/>
      <protection hidden="1"/>
    </xf>
    <xf numFmtId="169" fontId="1" fillId="0" borderId="27" xfId="1" applyNumberFormat="1" applyFont="1" applyBorder="1" applyAlignment="1" applyProtection="1">
      <alignment horizontal="right" indent="2"/>
      <protection hidden="1"/>
    </xf>
    <xf numFmtId="168" fontId="1" fillId="3" borderId="0" xfId="1" applyNumberFormat="1" applyFont="1" applyFill="1" applyBorder="1" applyAlignment="1" applyProtection="1">
      <alignment horizontal="center"/>
      <protection locked="0"/>
    </xf>
    <xf numFmtId="1" fontId="1" fillId="3" borderId="0" xfId="1" applyNumberFormat="1" applyFont="1" applyFill="1" applyBorder="1" applyAlignment="1" applyProtection="1">
      <alignment horizontal="center"/>
      <protection locked="0"/>
    </xf>
    <xf numFmtId="1" fontId="1" fillId="0" borderId="0" xfId="0" applyNumberFormat="1" applyFont="1" applyAlignment="1" applyProtection="1">
      <alignment horizontal="center"/>
      <protection hidden="1"/>
    </xf>
    <xf numFmtId="0" fontId="1" fillId="4" borderId="19" xfId="0" applyFont="1" applyFill="1" applyBorder="1" applyAlignment="1" applyProtection="1">
      <alignment horizontal="left" indent="4"/>
      <protection hidden="1"/>
    </xf>
    <xf numFmtId="168" fontId="1" fillId="0" borderId="20" xfId="0" applyNumberFormat="1" applyFont="1" applyBorder="1" applyAlignment="1" applyProtection="1">
      <alignment horizontal="right" indent="2"/>
      <protection hidden="1"/>
    </xf>
    <xf numFmtId="1" fontId="1" fillId="0" borderId="20" xfId="0" applyNumberFormat="1" applyFont="1" applyBorder="1" applyAlignment="1" applyProtection="1">
      <alignment horizontal="right" indent="3"/>
      <protection hidden="1"/>
    </xf>
    <xf numFmtId="1" fontId="1" fillId="0" borderId="20" xfId="0" applyNumberFormat="1" applyFont="1" applyBorder="1" applyAlignment="1" applyProtection="1">
      <alignment horizontal="right" indent="2"/>
      <protection hidden="1"/>
    </xf>
    <xf numFmtId="2" fontId="1" fillId="0" borderId="20" xfId="0" applyNumberFormat="1" applyFont="1" applyBorder="1" applyAlignment="1" applyProtection="1">
      <alignment horizontal="right" indent="2"/>
      <protection hidden="1"/>
    </xf>
    <xf numFmtId="168" fontId="1" fillId="0" borderId="20" xfId="0" applyNumberFormat="1" applyFont="1" applyBorder="1" applyAlignment="1" applyProtection="1">
      <alignment horizontal="right" indent="3"/>
      <protection hidden="1"/>
    </xf>
    <xf numFmtId="169" fontId="1" fillId="0" borderId="21" xfId="1" applyNumberFormat="1" applyFont="1" applyBorder="1" applyAlignment="1" applyProtection="1">
      <alignment horizontal="right" indent="2"/>
      <protection hidden="1"/>
    </xf>
    <xf numFmtId="169" fontId="1" fillId="0" borderId="20" xfId="1" applyNumberFormat="1" applyFont="1" applyBorder="1" applyAlignment="1" applyProtection="1">
      <alignment horizontal="right" indent="2"/>
      <protection hidden="1"/>
    </xf>
    <xf numFmtId="169" fontId="1" fillId="0" borderId="22" xfId="1" applyNumberFormat="1" applyFont="1" applyBorder="1" applyAlignment="1" applyProtection="1">
      <alignment horizontal="right" indent="2"/>
      <protection hidden="1"/>
    </xf>
    <xf numFmtId="44" fontId="1" fillId="4" borderId="23" xfId="1" applyFont="1" applyFill="1" applyBorder="1" applyAlignment="1" applyProtection="1">
      <alignment horizontal="right" indent="2"/>
      <protection hidden="1"/>
    </xf>
    <xf numFmtId="0" fontId="4" fillId="2" borderId="30" xfId="0" applyFont="1" applyFill="1" applyBorder="1" applyAlignment="1" applyProtection="1">
      <alignment horizontal="left" indent="1"/>
      <protection hidden="1"/>
    </xf>
    <xf numFmtId="168" fontId="7" fillId="2" borderId="14" xfId="0" applyNumberFormat="1" applyFont="1" applyFill="1" applyBorder="1" applyAlignment="1" applyProtection="1">
      <alignment horizontal="right" indent="2"/>
      <protection hidden="1"/>
    </xf>
    <xf numFmtId="1" fontId="7" fillId="2" borderId="14" xfId="0" applyNumberFormat="1" applyFont="1" applyFill="1" applyBorder="1" applyAlignment="1" applyProtection="1">
      <alignment horizontal="right" indent="3"/>
      <protection hidden="1"/>
    </xf>
    <xf numFmtId="1" fontId="7" fillId="2" borderId="14" xfId="0" applyNumberFormat="1" applyFont="1" applyFill="1" applyBorder="1" applyAlignment="1" applyProtection="1">
      <alignment horizontal="right" indent="2"/>
      <protection hidden="1"/>
    </xf>
    <xf numFmtId="2" fontId="7" fillId="2" borderId="14" xfId="0" applyNumberFormat="1" applyFont="1" applyFill="1" applyBorder="1" applyAlignment="1" applyProtection="1">
      <alignment horizontal="right" indent="2"/>
      <protection hidden="1"/>
    </xf>
    <xf numFmtId="168" fontId="7" fillId="2" borderId="14" xfId="0" applyNumberFormat="1" applyFont="1" applyFill="1" applyBorder="1" applyAlignment="1" applyProtection="1">
      <alignment horizontal="right" indent="3"/>
      <protection hidden="1"/>
    </xf>
    <xf numFmtId="169" fontId="7" fillId="2" borderId="16" xfId="0" applyNumberFormat="1" applyFont="1" applyFill="1" applyBorder="1" applyProtection="1">
      <protection hidden="1"/>
    </xf>
    <xf numFmtId="169" fontId="7" fillId="2" borderId="14" xfId="0" applyNumberFormat="1" applyFont="1" applyFill="1" applyBorder="1" applyProtection="1">
      <protection hidden="1"/>
    </xf>
    <xf numFmtId="169" fontId="7" fillId="2" borderId="17" xfId="0" applyNumberFormat="1" applyFont="1" applyFill="1" applyBorder="1" applyProtection="1">
      <protection hidden="1"/>
    </xf>
    <xf numFmtId="0" fontId="7" fillId="2" borderId="31" xfId="0" applyFont="1" applyFill="1" applyBorder="1" applyProtection="1">
      <protection hidden="1"/>
    </xf>
    <xf numFmtId="168" fontId="1" fillId="4" borderId="0" xfId="0" applyNumberFormat="1" applyFont="1" applyFill="1" applyAlignment="1" applyProtection="1">
      <alignment horizontal="right" indent="2"/>
      <protection hidden="1"/>
    </xf>
    <xf numFmtId="1" fontId="1" fillId="4" borderId="0" xfId="0" applyNumberFormat="1" applyFont="1" applyFill="1" applyAlignment="1" applyProtection="1">
      <alignment horizontal="right" indent="3"/>
      <protection hidden="1"/>
    </xf>
    <xf numFmtId="1" fontId="1" fillId="4" borderId="0" xfId="0" applyNumberFormat="1" applyFont="1" applyFill="1" applyAlignment="1" applyProtection="1">
      <alignment horizontal="right" indent="2"/>
      <protection hidden="1"/>
    </xf>
    <xf numFmtId="2" fontId="1" fillId="4" borderId="0" xfId="0" applyNumberFormat="1" applyFont="1" applyFill="1" applyAlignment="1" applyProtection="1">
      <alignment horizontal="right" indent="2"/>
      <protection hidden="1"/>
    </xf>
    <xf numFmtId="168" fontId="1" fillId="4" borderId="0" xfId="0" applyNumberFormat="1" applyFont="1" applyFill="1" applyAlignment="1" applyProtection="1">
      <alignment horizontal="right" indent="3"/>
      <protection hidden="1"/>
    </xf>
    <xf numFmtId="169" fontId="1" fillId="4" borderId="27" xfId="0" applyNumberFormat="1" applyFont="1" applyFill="1" applyBorder="1" applyProtection="1">
      <protection hidden="1"/>
    </xf>
    <xf numFmtId="169" fontId="1" fillId="4" borderId="0" xfId="0" applyNumberFormat="1" applyFont="1" applyFill="1" applyProtection="1">
      <protection hidden="1"/>
    </xf>
    <xf numFmtId="169" fontId="1" fillId="4" borderId="28" xfId="0" applyNumberFormat="1" applyFont="1" applyFill="1" applyBorder="1" applyProtection="1">
      <protection hidden="1"/>
    </xf>
    <xf numFmtId="44" fontId="5" fillId="2" borderId="29" xfId="0" applyNumberFormat="1" applyFont="1" applyFill="1" applyBorder="1" applyProtection="1">
      <protection hidden="1"/>
    </xf>
    <xf numFmtId="0" fontId="4" fillId="2" borderId="19" xfId="0" applyFont="1" applyFill="1" applyBorder="1" applyAlignment="1" applyProtection="1">
      <alignment horizontal="left" indent="4"/>
      <protection hidden="1"/>
    </xf>
    <xf numFmtId="168" fontId="4" fillId="2" borderId="20" xfId="0" applyNumberFormat="1" applyFont="1" applyFill="1" applyBorder="1" applyAlignment="1" applyProtection="1">
      <alignment horizontal="right" indent="2"/>
      <protection hidden="1"/>
    </xf>
    <xf numFmtId="1" fontId="4" fillId="2" borderId="32" xfId="0" applyNumberFormat="1" applyFont="1" applyFill="1" applyBorder="1" applyAlignment="1" applyProtection="1">
      <alignment horizontal="right" indent="3"/>
      <protection hidden="1"/>
    </xf>
    <xf numFmtId="1" fontId="4" fillId="2" borderId="32" xfId="0" applyNumberFormat="1" applyFont="1" applyFill="1" applyBorder="1" applyAlignment="1" applyProtection="1">
      <alignment horizontal="right" indent="2"/>
      <protection hidden="1"/>
    </xf>
    <xf numFmtId="2" fontId="4" fillId="2" borderId="32" xfId="0" applyNumberFormat="1" applyFont="1" applyFill="1" applyBorder="1" applyAlignment="1" applyProtection="1">
      <alignment horizontal="right" indent="2"/>
      <protection hidden="1"/>
    </xf>
    <xf numFmtId="168" fontId="4" fillId="2" borderId="32" xfId="0" applyNumberFormat="1" applyFont="1" applyFill="1" applyBorder="1" applyAlignment="1" applyProtection="1">
      <alignment horizontal="right" indent="3"/>
      <protection hidden="1"/>
    </xf>
    <xf numFmtId="169" fontId="4" fillId="2" borderId="33" xfId="0" applyNumberFormat="1" applyFont="1" applyFill="1" applyBorder="1" applyProtection="1">
      <protection hidden="1"/>
    </xf>
    <xf numFmtId="169" fontId="4" fillId="2" borderId="32" xfId="0" applyNumberFormat="1" applyFont="1" applyFill="1" applyBorder="1" applyProtection="1">
      <protection hidden="1"/>
    </xf>
    <xf numFmtId="169" fontId="4" fillId="2" borderId="34" xfId="0" applyNumberFormat="1" applyFont="1" applyFill="1" applyBorder="1" applyProtection="1">
      <protection hidden="1"/>
    </xf>
    <xf numFmtId="44" fontId="4" fillId="2" borderId="12" xfId="0" applyNumberFormat="1" applyFont="1" applyFill="1" applyBorder="1" applyProtection="1">
      <protection hidden="1"/>
    </xf>
    <xf numFmtId="0" fontId="12" fillId="0" borderId="0" xfId="0" applyFont="1" applyAlignment="1">
      <alignment vertical="center" wrapText="1"/>
    </xf>
    <xf numFmtId="0" fontId="11" fillId="0" borderId="0" xfId="0" applyFont="1" applyAlignment="1">
      <alignment horizontal="left" vertical="center" wrapText="1"/>
    </xf>
    <xf numFmtId="0" fontId="4" fillId="2" borderId="15"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protection hidden="1"/>
    </xf>
    <xf numFmtId="0" fontId="7" fillId="2" borderId="14" xfId="0" applyFont="1" applyFill="1" applyBorder="1" applyAlignment="1" applyProtection="1">
      <alignment horizontal="center"/>
      <protection hidden="1"/>
    </xf>
    <xf numFmtId="0" fontId="7" fillId="2" borderId="17" xfId="0" applyFont="1" applyFill="1" applyBorder="1" applyAlignment="1" applyProtection="1">
      <alignment horizontal="center"/>
      <protection hidden="1"/>
    </xf>
    <xf numFmtId="0" fontId="4" fillId="2" borderId="18"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protection hidden="1"/>
    </xf>
    <xf numFmtId="0" fontId="1" fillId="0" borderId="0" xfId="0" applyFont="1" applyAlignment="1" applyProtection="1">
      <alignment horizontal="center" wrapText="1"/>
      <protection hidden="1"/>
    </xf>
    <xf numFmtId="0" fontId="1" fillId="0" borderId="0" xfId="0" applyFont="1" applyAlignment="1" applyProtection="1">
      <alignment horizontal="center"/>
      <protection hidden="1"/>
    </xf>
    <xf numFmtId="165" fontId="1" fillId="3" borderId="6" xfId="2" applyNumberFormat="1" applyFont="1" applyFill="1" applyBorder="1" applyAlignment="1" applyProtection="1">
      <alignment horizontal="center"/>
      <protection locked="0"/>
    </xf>
    <xf numFmtId="165" fontId="1" fillId="3" borderId="7" xfId="2" applyNumberFormat="1" applyFont="1" applyFill="1" applyBorder="1" applyAlignment="1" applyProtection="1">
      <alignment horizontal="center"/>
      <protection locked="0"/>
    </xf>
    <xf numFmtId="167" fontId="1" fillId="3" borderId="11" xfId="1" applyNumberFormat="1" applyFont="1" applyFill="1" applyBorder="1" applyAlignment="1" applyProtection="1">
      <alignment horizontal="center"/>
      <protection locked="0"/>
    </xf>
    <xf numFmtId="167" fontId="1" fillId="3" borderId="12" xfId="1" applyNumberFormat="1" applyFont="1" applyFill="1" applyBorder="1" applyAlignment="1" applyProtection="1">
      <alignment horizontal="center"/>
      <protection locked="0"/>
    </xf>
    <xf numFmtId="0" fontId="4" fillId="2" borderId="13" xfId="0" applyFont="1" applyFill="1" applyBorder="1" applyAlignment="1" applyProtection="1">
      <alignment horizontal="left" vertical="center" indent="1"/>
      <protection hidden="1"/>
    </xf>
    <xf numFmtId="0" fontId="4" fillId="2" borderId="19" xfId="0" applyFont="1" applyFill="1" applyBorder="1" applyAlignment="1" applyProtection="1">
      <alignment horizontal="left" vertical="center" indent="1"/>
      <protection hidden="1"/>
    </xf>
    <xf numFmtId="0" fontId="4" fillId="2" borderId="14" xfId="0" applyFont="1" applyFill="1" applyBorder="1" applyAlignment="1" applyProtection="1">
      <alignment horizontal="center"/>
      <protection hidden="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9524</xdr:rowOff>
    </xdr:from>
    <xdr:to>
      <xdr:col>1</xdr:col>
      <xdr:colOff>28575</xdr:colOff>
      <xdr:row>32</xdr:row>
      <xdr:rowOff>171450</xdr:rowOff>
    </xdr:to>
    <xdr:pic>
      <xdr:nvPicPr>
        <xdr:cNvPr id="2" name="Picture 1">
          <a:extLst>
            <a:ext uri="{FF2B5EF4-FFF2-40B4-BE49-F238E27FC236}">
              <a16:creationId xmlns:a16="http://schemas.microsoft.com/office/drawing/2014/main" id="{F8900C40-A1BB-469D-9DC0-8A04C2DD10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24849"/>
          <a:ext cx="1981200" cy="7620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e6914759f4d53b2/Western%20Canadian%20Customers/AB/AB%20Pork/2021-09-14%20AB%20Pork%20FCM%20Sep%202021%20UNLOCKED%20FOR%20MALACH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Lactation"/>
      <sheetName val="Gestation"/>
      <sheetName val="Gilt Dev"/>
      <sheetName val="Starter 1"/>
      <sheetName val="Starter 2"/>
      <sheetName val="Pre-grower"/>
      <sheetName val="Grower 1"/>
      <sheetName val="Grower 2"/>
      <sheetName val="Finisher"/>
      <sheetName val="RM Usage"/>
      <sheetName val="F C M"/>
      <sheetName val="Summary FCM"/>
      <sheetName val="Hist. Pricing"/>
      <sheetName val="RMP"/>
      <sheetName val="2021-09-14 AB Pork FCM Sep 2021"/>
    </sheetNames>
    <sheetDataSet>
      <sheetData sheetId="0">
        <row r="4">
          <cell r="B4" t="str">
            <v>Sell</v>
          </cell>
          <cell r="C4">
            <v>0</v>
          </cell>
          <cell r="D4">
            <v>0</v>
          </cell>
          <cell r="E4">
            <v>0</v>
          </cell>
          <cell r="F4">
            <v>0</v>
          </cell>
          <cell r="G4">
            <v>0</v>
          </cell>
          <cell r="H4">
            <v>0</v>
          </cell>
          <cell r="I4">
            <v>0</v>
          </cell>
          <cell r="J4">
            <v>0</v>
          </cell>
          <cell r="K4">
            <v>0</v>
          </cell>
        </row>
        <row r="5">
          <cell r="B5" t="str">
            <v>Cost</v>
          </cell>
          <cell r="C5">
            <v>473.28399999999999</v>
          </cell>
          <cell r="D5">
            <v>408.03300000000002</v>
          </cell>
          <cell r="E5">
            <v>417.93299999999999</v>
          </cell>
          <cell r="F5">
            <v>635.89400000000001</v>
          </cell>
          <cell r="G5">
            <v>518.71100000000001</v>
          </cell>
          <cell r="H5">
            <v>460.35399999999998</v>
          </cell>
          <cell r="I5">
            <v>406.72399999999999</v>
          </cell>
          <cell r="J5">
            <v>792.07899999999995</v>
          </cell>
          <cell r="K5">
            <v>413.50400000000002</v>
          </cell>
        </row>
        <row r="6">
          <cell r="B6" t="str">
            <v>Margin</v>
          </cell>
          <cell r="C6">
            <v>-472.96899999999999</v>
          </cell>
          <cell r="D6">
            <v>-407.952</v>
          </cell>
          <cell r="E6">
            <v>-417.92200000000003</v>
          </cell>
          <cell r="F6">
            <v>-635.65099999999995</v>
          </cell>
          <cell r="G6">
            <v>-518.47400000000005</v>
          </cell>
          <cell r="H6">
            <v>-460.32299999999998</v>
          </cell>
          <cell r="I6">
            <v>-406.709</v>
          </cell>
          <cell r="J6">
            <v>-791.34100000000001</v>
          </cell>
          <cell r="K6">
            <v>-413.565</v>
          </cell>
        </row>
        <row r="7">
          <cell r="B7" t="str">
            <v>Tonnes</v>
          </cell>
          <cell r="C7">
            <v>0</v>
          </cell>
          <cell r="D7">
            <v>0</v>
          </cell>
          <cell r="E7">
            <v>0</v>
          </cell>
          <cell r="F7">
            <v>0</v>
          </cell>
          <cell r="G7">
            <v>0</v>
          </cell>
          <cell r="H7">
            <v>0</v>
          </cell>
          <cell r="I7">
            <v>0</v>
          </cell>
          <cell r="J7">
            <v>0</v>
          </cell>
          <cell r="K7">
            <v>0</v>
          </cell>
        </row>
        <row r="9">
          <cell r="A9">
            <v>10020</v>
          </cell>
          <cell r="B9" t="str">
            <v>Barley 10.0% CP</v>
          </cell>
          <cell r="C9">
            <v>15</v>
          </cell>
          <cell r="D9">
            <v>62.365309000000003</v>
          </cell>
          <cell r="E9">
            <v>40.950000000000003</v>
          </cell>
          <cell r="F9">
            <v>5</v>
          </cell>
          <cell r="G9">
            <v>0</v>
          </cell>
          <cell r="H9">
            <v>0</v>
          </cell>
          <cell r="I9">
            <v>36.5</v>
          </cell>
          <cell r="J9">
            <v>10</v>
          </cell>
          <cell r="K9">
            <v>10</v>
          </cell>
          <cell r="N9">
            <v>10020</v>
          </cell>
        </row>
        <row r="10">
          <cell r="A10">
            <v>14320</v>
          </cell>
          <cell r="B10" t="str">
            <v>Wheat Hard Red</v>
          </cell>
          <cell r="C10">
            <v>57.597546000000001</v>
          </cell>
          <cell r="D10">
            <v>15</v>
          </cell>
          <cell r="E10">
            <v>33.5</v>
          </cell>
          <cell r="F10">
            <v>42.500475999999999</v>
          </cell>
          <cell r="G10">
            <v>58.207408000000001</v>
          </cell>
          <cell r="H10">
            <v>57.814999999999998</v>
          </cell>
          <cell r="I10">
            <v>39.976703999999998</v>
          </cell>
          <cell r="J10">
            <v>31.696176999999999</v>
          </cell>
          <cell r="K10">
            <v>49.14</v>
          </cell>
          <cell r="N10">
            <v>14320</v>
          </cell>
        </row>
        <row r="11">
          <cell r="A11">
            <v>20550</v>
          </cell>
          <cell r="B11" t="str">
            <v>Corn DDGS</v>
          </cell>
          <cell r="C11">
            <v>10</v>
          </cell>
          <cell r="D11">
            <v>10</v>
          </cell>
          <cell r="E11">
            <v>10</v>
          </cell>
          <cell r="F11">
            <v>15</v>
          </cell>
          <cell r="G11">
            <v>15</v>
          </cell>
          <cell r="H11">
            <v>20</v>
          </cell>
          <cell r="I11">
            <v>4.5999999999999996</v>
          </cell>
          <cell r="J11">
            <v>5</v>
          </cell>
          <cell r="K11">
            <v>20</v>
          </cell>
          <cell r="N11">
            <v>20550</v>
          </cell>
        </row>
        <row r="12">
          <cell r="A12">
            <v>22964</v>
          </cell>
          <cell r="B12" t="str">
            <v>Millrun</v>
          </cell>
          <cell r="C12">
            <v>0</v>
          </cell>
          <cell r="D12">
            <v>3.8</v>
          </cell>
          <cell r="E12">
            <v>0</v>
          </cell>
          <cell r="F12">
            <v>0</v>
          </cell>
          <cell r="G12">
            <v>0</v>
          </cell>
          <cell r="H12">
            <v>0</v>
          </cell>
          <cell r="I12">
            <v>0</v>
          </cell>
          <cell r="J12">
            <v>0</v>
          </cell>
          <cell r="K12">
            <v>0</v>
          </cell>
          <cell r="N12">
            <v>22964</v>
          </cell>
        </row>
        <row r="13">
          <cell r="A13">
            <v>40004</v>
          </cell>
          <cell r="B13" t="str">
            <v>Faba Beans</v>
          </cell>
          <cell r="C13">
            <v>0</v>
          </cell>
          <cell r="D13">
            <v>0</v>
          </cell>
          <cell r="E13">
            <v>0</v>
          </cell>
          <cell r="F13">
            <v>0</v>
          </cell>
          <cell r="G13">
            <v>0</v>
          </cell>
          <cell r="H13">
            <v>0</v>
          </cell>
          <cell r="I13">
            <v>0</v>
          </cell>
          <cell r="J13">
            <v>5</v>
          </cell>
          <cell r="K13">
            <v>0</v>
          </cell>
          <cell r="N13">
            <v>40004</v>
          </cell>
        </row>
        <row r="14">
          <cell r="A14">
            <v>40060</v>
          </cell>
          <cell r="B14" t="str">
            <v>Canola Meal 36.0% CP</v>
          </cell>
          <cell r="C14">
            <v>0</v>
          </cell>
          <cell r="D14">
            <v>5</v>
          </cell>
          <cell r="E14">
            <v>10</v>
          </cell>
          <cell r="F14">
            <v>0</v>
          </cell>
          <cell r="G14">
            <v>0</v>
          </cell>
          <cell r="H14">
            <v>4.9000000000000004</v>
          </cell>
          <cell r="I14">
            <v>16.8</v>
          </cell>
          <cell r="K14">
            <v>18.600000000000001</v>
          </cell>
          <cell r="N14">
            <v>40060</v>
          </cell>
        </row>
        <row r="15">
          <cell r="A15">
            <v>42120</v>
          </cell>
          <cell r="B15" t="str">
            <v>Soybean Meal 46.0% CP</v>
          </cell>
          <cell r="C15">
            <v>11.7</v>
          </cell>
          <cell r="D15">
            <v>0</v>
          </cell>
          <cell r="E15">
            <v>2.4</v>
          </cell>
          <cell r="F15">
            <v>22</v>
          </cell>
          <cell r="G15">
            <v>22.2</v>
          </cell>
          <cell r="H15">
            <v>14.7</v>
          </cell>
          <cell r="I15">
            <v>0</v>
          </cell>
          <cell r="J15">
            <v>15</v>
          </cell>
          <cell r="K15">
            <v>0</v>
          </cell>
          <cell r="N15">
            <v>42120</v>
          </cell>
        </row>
        <row r="16">
          <cell r="A16">
            <v>42205</v>
          </cell>
          <cell r="B16" t="str">
            <v>HP 300</v>
          </cell>
          <cell r="C16">
            <v>0</v>
          </cell>
          <cell r="D16">
            <v>0</v>
          </cell>
          <cell r="E16">
            <v>0</v>
          </cell>
          <cell r="F16">
            <v>2.5</v>
          </cell>
          <cell r="G16">
            <v>0</v>
          </cell>
          <cell r="H16">
            <v>0</v>
          </cell>
          <cell r="I16">
            <v>0</v>
          </cell>
          <cell r="J16">
            <v>12.4</v>
          </cell>
          <cell r="K16">
            <v>0</v>
          </cell>
          <cell r="N16">
            <v>42205</v>
          </cell>
        </row>
        <row r="17">
          <cell r="A17">
            <v>51860</v>
          </cell>
          <cell r="B17" t="str">
            <v>Whey Permeate</v>
          </cell>
          <cell r="C17">
            <v>0</v>
          </cell>
          <cell r="D17">
            <v>0</v>
          </cell>
          <cell r="E17">
            <v>0</v>
          </cell>
          <cell r="F17">
            <v>7.5</v>
          </cell>
          <cell r="G17">
            <v>0</v>
          </cell>
          <cell r="H17">
            <v>0</v>
          </cell>
          <cell r="I17">
            <v>0</v>
          </cell>
          <cell r="J17">
            <v>15</v>
          </cell>
          <cell r="K17">
            <v>0</v>
          </cell>
          <cell r="N17">
            <v>51860</v>
          </cell>
        </row>
        <row r="18">
          <cell r="A18">
            <v>60080</v>
          </cell>
          <cell r="B18" t="str">
            <v>Calcium Carbonate</v>
          </cell>
          <cell r="C18">
            <v>1.6</v>
          </cell>
          <cell r="D18">
            <v>1.6</v>
          </cell>
          <cell r="E18">
            <v>1.25</v>
          </cell>
          <cell r="F18">
            <v>0.9</v>
          </cell>
          <cell r="G18">
            <v>1.1499999999999999</v>
          </cell>
          <cell r="H18">
            <v>1.1499999999999999</v>
          </cell>
          <cell r="I18">
            <v>0.9</v>
          </cell>
          <cell r="J18">
            <v>0.9</v>
          </cell>
          <cell r="K18">
            <v>1</v>
          </cell>
          <cell r="N18">
            <v>60080</v>
          </cell>
        </row>
        <row r="19">
          <cell r="A19">
            <v>60220</v>
          </cell>
          <cell r="B19" t="str">
            <v>Mono-cal 21% P (Bulk)</v>
          </cell>
          <cell r="C19">
            <v>0.8</v>
          </cell>
          <cell r="D19">
            <v>0.8</v>
          </cell>
          <cell r="E19">
            <v>0.5</v>
          </cell>
          <cell r="F19">
            <v>0.6</v>
          </cell>
          <cell r="G19">
            <v>0.45</v>
          </cell>
          <cell r="H19">
            <v>0</v>
          </cell>
          <cell r="I19">
            <v>0</v>
          </cell>
          <cell r="J19">
            <v>0.5</v>
          </cell>
          <cell r="K19">
            <v>0</v>
          </cell>
          <cell r="N19">
            <v>60220</v>
          </cell>
        </row>
        <row r="20">
          <cell r="A20">
            <v>60700</v>
          </cell>
          <cell r="B20" t="str">
            <v>Salt (Bulk)</v>
          </cell>
          <cell r="C20">
            <v>0.45</v>
          </cell>
          <cell r="D20">
            <v>0.5</v>
          </cell>
          <cell r="E20">
            <v>0.45</v>
          </cell>
          <cell r="F20">
            <v>0.45</v>
          </cell>
          <cell r="G20">
            <v>0.5</v>
          </cell>
          <cell r="H20">
            <v>0.45</v>
          </cell>
          <cell r="I20">
            <v>0.5</v>
          </cell>
          <cell r="J20">
            <v>0.35</v>
          </cell>
          <cell r="K20">
            <v>0.4</v>
          </cell>
          <cell r="N20">
            <v>60700</v>
          </cell>
        </row>
        <row r="21">
          <cell r="A21">
            <v>61800</v>
          </cell>
          <cell r="B21" t="str">
            <v>Copper Sulfate 25%</v>
          </cell>
          <cell r="C21">
            <v>0</v>
          </cell>
          <cell r="D21">
            <v>0</v>
          </cell>
          <cell r="E21">
            <v>0.04</v>
          </cell>
          <cell r="F21">
            <v>0.04</v>
          </cell>
          <cell r="G21">
            <v>0.04</v>
          </cell>
          <cell r="H21">
            <v>0.04</v>
          </cell>
          <cell r="I21">
            <v>0</v>
          </cell>
          <cell r="J21">
            <v>0.04</v>
          </cell>
          <cell r="K21">
            <v>0.04</v>
          </cell>
          <cell r="N21">
            <v>61800</v>
          </cell>
        </row>
        <row r="22">
          <cell r="A22">
            <v>62325</v>
          </cell>
          <cell r="B22" t="str">
            <v>Zinc Oxide 72%</v>
          </cell>
          <cell r="C22">
            <v>0</v>
          </cell>
          <cell r="D22">
            <v>0</v>
          </cell>
          <cell r="E22">
            <v>0</v>
          </cell>
          <cell r="F22">
            <v>0.3</v>
          </cell>
          <cell r="G22">
            <v>0</v>
          </cell>
          <cell r="H22">
            <v>0</v>
          </cell>
          <cell r="I22">
            <v>0</v>
          </cell>
          <cell r="J22">
            <v>0.3</v>
          </cell>
          <cell r="K22">
            <v>0</v>
          </cell>
          <cell r="N22">
            <v>62325</v>
          </cell>
        </row>
        <row r="23">
          <cell r="A23">
            <v>64680</v>
          </cell>
          <cell r="B23" t="str">
            <v>Choline Chloride 60%</v>
          </cell>
          <cell r="C23">
            <v>0.1</v>
          </cell>
          <cell r="D23">
            <v>0.1</v>
          </cell>
          <cell r="E23">
            <v>0.05</v>
          </cell>
          <cell r="F23">
            <v>0.08</v>
          </cell>
          <cell r="G23">
            <v>0</v>
          </cell>
          <cell r="H23">
            <v>0</v>
          </cell>
          <cell r="I23">
            <v>0</v>
          </cell>
          <cell r="J23">
            <v>0.08</v>
          </cell>
          <cell r="K23">
            <v>0</v>
          </cell>
          <cell r="N23">
            <v>64680</v>
          </cell>
        </row>
        <row r="24">
          <cell r="A24">
            <v>66069</v>
          </cell>
          <cell r="B24" t="str">
            <v>BioLys</v>
          </cell>
          <cell r="C24">
            <v>0.57999999999999996</v>
          </cell>
          <cell r="D24">
            <v>0.319691</v>
          </cell>
          <cell r="E24">
            <v>0.4</v>
          </cell>
          <cell r="F24">
            <v>0.66</v>
          </cell>
          <cell r="G24">
            <v>0.7</v>
          </cell>
          <cell r="H24">
            <v>0.5</v>
          </cell>
          <cell r="I24">
            <v>0.32329599999999997</v>
          </cell>
          <cell r="J24">
            <v>0.53882300000000005</v>
          </cell>
          <cell r="K24">
            <v>0.42</v>
          </cell>
          <cell r="N24">
            <v>66069</v>
          </cell>
        </row>
        <row r="25">
          <cell r="A25">
            <v>66100</v>
          </cell>
          <cell r="B25" t="str">
            <v>DL-Methionine 99.0%</v>
          </cell>
          <cell r="C25">
            <v>1.4999999999999999E-2</v>
          </cell>
          <cell r="D25">
            <v>0</v>
          </cell>
          <cell r="E25">
            <v>0</v>
          </cell>
          <cell r="F25">
            <v>0.12</v>
          </cell>
          <cell r="G25">
            <v>8.5000000000000006E-2</v>
          </cell>
          <cell r="H25">
            <v>0</v>
          </cell>
          <cell r="I25">
            <v>0</v>
          </cell>
          <cell r="J25">
            <v>0.18</v>
          </cell>
          <cell r="K25">
            <v>0</v>
          </cell>
          <cell r="N25">
            <v>66100</v>
          </cell>
          <cell r="O25" t="str">
            <v>DL-Methionine 99.0%</v>
          </cell>
        </row>
        <row r="26">
          <cell r="A26">
            <v>66200</v>
          </cell>
          <cell r="B26" t="str">
            <v>L-Tryptophan 98.0%</v>
          </cell>
          <cell r="C26">
            <v>0</v>
          </cell>
          <cell r="D26">
            <v>0</v>
          </cell>
          <cell r="E26">
            <v>0</v>
          </cell>
          <cell r="F26">
            <v>0.03</v>
          </cell>
          <cell r="G26">
            <v>0.01</v>
          </cell>
          <cell r="H26">
            <v>0</v>
          </cell>
          <cell r="I26">
            <v>0</v>
          </cell>
          <cell r="J26">
            <v>2.5000000000000001E-2</v>
          </cell>
          <cell r="K26">
            <v>0</v>
          </cell>
          <cell r="N26">
            <v>66200</v>
          </cell>
          <cell r="O26" t="str">
            <v>L-Tryptophan 98.0%</v>
          </cell>
        </row>
        <row r="27">
          <cell r="A27">
            <v>66300</v>
          </cell>
          <cell r="B27" t="str">
            <v>L-Threonine 98.5%</v>
          </cell>
          <cell r="C27">
            <v>0.11</v>
          </cell>
          <cell r="D27">
            <v>6.5000000000000002E-2</v>
          </cell>
          <cell r="E27">
            <v>0.01</v>
          </cell>
          <cell r="F27">
            <v>0.16500000000000001</v>
          </cell>
          <cell r="G27">
            <v>0.125</v>
          </cell>
          <cell r="H27">
            <v>4.4999999999999998E-2</v>
          </cell>
          <cell r="I27">
            <v>0</v>
          </cell>
          <cell r="J27">
            <v>0.16</v>
          </cell>
          <cell r="K27">
            <v>0</v>
          </cell>
          <cell r="N27">
            <v>66300</v>
          </cell>
          <cell r="O27" t="str">
            <v>L-Threonine 98.5%</v>
          </cell>
        </row>
        <row r="28">
          <cell r="A28">
            <v>91000</v>
          </cell>
          <cell r="B28" t="str">
            <v>Canola Oil</v>
          </cell>
          <cell r="C28">
            <v>1.897454</v>
          </cell>
          <cell r="D28">
            <v>0.3</v>
          </cell>
          <cell r="E28">
            <v>0.3</v>
          </cell>
          <cell r="F28">
            <v>1.6245240000000001</v>
          </cell>
          <cell r="G28">
            <v>1.302592</v>
          </cell>
          <cell r="H28">
            <v>0.3</v>
          </cell>
          <cell r="I28">
            <v>0.3</v>
          </cell>
          <cell r="J28">
            <v>2</v>
          </cell>
          <cell r="K28">
            <v>0.3</v>
          </cell>
          <cell r="N28">
            <v>91000</v>
          </cell>
          <cell r="O28" t="str">
            <v>Canola Oil-Mixer</v>
          </cell>
        </row>
        <row r="29">
          <cell r="A29">
            <v>94179</v>
          </cell>
          <cell r="B29" t="str">
            <v>Ronozyme HiPhos GT2500</v>
          </cell>
          <cell r="C29">
            <v>0</v>
          </cell>
          <cell r="D29">
            <v>0</v>
          </cell>
          <cell r="E29">
            <v>0</v>
          </cell>
          <cell r="F29">
            <v>0.03</v>
          </cell>
          <cell r="G29">
            <v>0.03</v>
          </cell>
          <cell r="H29">
            <v>0</v>
          </cell>
          <cell r="I29">
            <v>0</v>
          </cell>
          <cell r="J29">
            <v>0.03</v>
          </cell>
          <cell r="K29">
            <v>0</v>
          </cell>
          <cell r="N29">
            <v>94179</v>
          </cell>
          <cell r="O29" t="str">
            <v>Ronozyme HiPhos GT2500</v>
          </cell>
        </row>
        <row r="30">
          <cell r="A30">
            <v>94732</v>
          </cell>
          <cell r="B30" t="str">
            <v>Vevovitall</v>
          </cell>
          <cell r="C30">
            <v>0</v>
          </cell>
          <cell r="D30">
            <v>0</v>
          </cell>
          <cell r="E30">
            <v>0</v>
          </cell>
          <cell r="F30">
            <v>0.25</v>
          </cell>
          <cell r="G30">
            <v>0</v>
          </cell>
          <cell r="H30">
            <v>0</v>
          </cell>
          <cell r="I30">
            <v>0</v>
          </cell>
          <cell r="J30">
            <v>0.5</v>
          </cell>
          <cell r="K30">
            <v>0</v>
          </cell>
          <cell r="N30">
            <v>94732</v>
          </cell>
          <cell r="O30" t="str">
            <v>Vevovitall</v>
          </cell>
        </row>
        <row r="31">
          <cell r="A31">
            <v>94910</v>
          </cell>
          <cell r="B31" t="str">
            <v>AT Viligen</v>
          </cell>
          <cell r="C31">
            <v>0</v>
          </cell>
          <cell r="D31">
            <v>0</v>
          </cell>
          <cell r="E31">
            <v>0</v>
          </cell>
          <cell r="F31">
            <v>0.05</v>
          </cell>
          <cell r="G31">
            <v>0</v>
          </cell>
          <cell r="H31">
            <v>0</v>
          </cell>
          <cell r="I31">
            <v>0</v>
          </cell>
          <cell r="J31">
            <v>0.1</v>
          </cell>
          <cell r="K31">
            <v>0</v>
          </cell>
          <cell r="N31">
            <v>94910</v>
          </cell>
          <cell r="O31" t="str">
            <v>AT Viligen</v>
          </cell>
        </row>
        <row r="32">
          <cell r="A32">
            <v>922556</v>
          </cell>
          <cell r="B32" t="str">
            <v>GFC Feeder Micro 1.0 Phytase HS</v>
          </cell>
          <cell r="C32">
            <v>0</v>
          </cell>
          <cell r="D32">
            <v>0</v>
          </cell>
          <cell r="E32">
            <v>0</v>
          </cell>
          <cell r="F32">
            <v>0</v>
          </cell>
          <cell r="G32">
            <v>0</v>
          </cell>
          <cell r="H32">
            <v>0.1</v>
          </cell>
          <cell r="I32">
            <v>0.1</v>
          </cell>
          <cell r="J32">
            <v>0</v>
          </cell>
          <cell r="K32">
            <v>0.1</v>
          </cell>
          <cell r="N32">
            <v>922556</v>
          </cell>
          <cell r="O32" t="str">
            <v>GFC Feeder Micro 1.0 Phytase HS</v>
          </cell>
        </row>
        <row r="33">
          <cell r="A33">
            <v>922557</v>
          </cell>
          <cell r="B33" t="str">
            <v>GFC Sow Micro 1.5 Phytase HS</v>
          </cell>
          <cell r="C33">
            <v>0.15</v>
          </cell>
          <cell r="D33">
            <v>0.15</v>
          </cell>
          <cell r="E33">
            <v>0.15</v>
          </cell>
          <cell r="F33">
            <v>0</v>
          </cell>
          <cell r="G33">
            <v>0</v>
          </cell>
          <cell r="H33">
            <v>0</v>
          </cell>
          <cell r="I33">
            <v>0</v>
          </cell>
          <cell r="J33">
            <v>0</v>
          </cell>
          <cell r="K33">
            <v>0</v>
          </cell>
          <cell r="N33">
            <v>922557</v>
          </cell>
          <cell r="O33" t="str">
            <v>GFC Sow Micro 1.5 Phytase HS</v>
          </cell>
        </row>
        <row r="34">
          <cell r="A34">
            <v>922558</v>
          </cell>
          <cell r="B34" t="str">
            <v>GFC Starter Micro 2.0 NSP</v>
          </cell>
          <cell r="C34">
            <v>0</v>
          </cell>
          <cell r="D34">
            <v>0</v>
          </cell>
          <cell r="E34">
            <v>0</v>
          </cell>
          <cell r="F34">
            <v>0.2</v>
          </cell>
          <cell r="G34">
            <v>0.2</v>
          </cell>
          <cell r="H34">
            <v>0</v>
          </cell>
          <cell r="I34">
            <v>0</v>
          </cell>
          <cell r="J34">
            <v>0.2</v>
          </cell>
          <cell r="K34">
            <v>0</v>
          </cell>
          <cell r="N34">
            <v>922558</v>
          </cell>
          <cell r="O34" t="str">
            <v>GFC Starter Micro 2.0 NSP</v>
          </cell>
        </row>
        <row r="36">
          <cell r="B36" t="str">
            <v>[VOLUME]</v>
          </cell>
          <cell r="C36">
            <v>100</v>
          </cell>
          <cell r="D36">
            <v>100</v>
          </cell>
          <cell r="E36">
            <v>100</v>
          </cell>
          <cell r="F36">
            <v>100</v>
          </cell>
          <cell r="G36">
            <v>100</v>
          </cell>
          <cell r="H36">
            <v>100</v>
          </cell>
          <cell r="I36">
            <v>100</v>
          </cell>
          <cell r="J36">
            <v>100</v>
          </cell>
          <cell r="K36">
            <v>100</v>
          </cell>
          <cell r="O36" t="str">
            <v>[VOLUME]</v>
          </cell>
        </row>
        <row r="37">
          <cell r="B37" t="str">
            <v>DM</v>
          </cell>
          <cell r="C37">
            <v>88.653509999999997</v>
          </cell>
          <cell r="D37">
            <v>88.073235999999994</v>
          </cell>
          <cell r="E37">
            <v>88.183000000000007</v>
          </cell>
          <cell r="F37">
            <v>89.698488999999995</v>
          </cell>
          <cell r="G37">
            <v>88.753456</v>
          </cell>
          <cell r="H37">
            <v>88.584199999999996</v>
          </cell>
          <cell r="I37">
            <v>88.095975999999993</v>
          </cell>
          <cell r="J37">
            <v>90.669309999999996</v>
          </cell>
          <cell r="K37">
            <v>88.487440000000007</v>
          </cell>
          <cell r="O37" t="str">
            <v>DM</v>
          </cell>
        </row>
        <row r="38">
          <cell r="B38" t="str">
            <v>CP</v>
          </cell>
          <cell r="C38">
            <v>17.587247999999999</v>
          </cell>
          <cell r="D38">
            <v>13.859862</v>
          </cell>
          <cell r="E38">
            <v>16.311640000000001</v>
          </cell>
          <cell r="F38">
            <v>22.731338999999998</v>
          </cell>
          <cell r="G38">
            <v>22.574210999999998</v>
          </cell>
          <cell r="H38">
            <v>21.999205</v>
          </cell>
          <cell r="I38">
            <v>16.373657000000001</v>
          </cell>
          <cell r="J38">
            <v>22.755053</v>
          </cell>
          <cell r="K38">
            <v>20.011299999999999</v>
          </cell>
          <cell r="O38" t="str">
            <v>CP</v>
          </cell>
        </row>
        <row r="39">
          <cell r="B39" t="str">
            <v>EE</v>
          </cell>
          <cell r="C39">
            <v>4.0561769999999999</v>
          </cell>
          <cell r="D39">
            <v>2.5808080000000002</v>
          </cell>
          <cell r="E39">
            <v>2.593925</v>
          </cell>
          <cell r="F39">
            <v>4.0133710000000002</v>
          </cell>
          <cell r="G39">
            <v>3.7804229999999999</v>
          </cell>
          <cell r="H39">
            <v>3.1689050000000001</v>
          </cell>
          <cell r="I39">
            <v>2.3726340000000001</v>
          </cell>
          <cell r="J39">
            <v>3.7531599999999998</v>
          </cell>
          <cell r="K39">
            <v>3.32714</v>
          </cell>
          <cell r="O39" t="str">
            <v>EE</v>
          </cell>
        </row>
        <row r="40">
          <cell r="B40" t="str">
            <v>CF</v>
          </cell>
          <cell r="C40">
            <v>3.4997060000000002</v>
          </cell>
          <cell r="D40">
            <v>4.3635700000000002</v>
          </cell>
          <cell r="E40">
            <v>4.5000099999999996</v>
          </cell>
          <cell r="F40">
            <v>3.823312</v>
          </cell>
          <cell r="G40">
            <v>3.9732129999999999</v>
          </cell>
          <cell r="H40">
            <v>4.4909999999999997</v>
          </cell>
          <cell r="I40">
            <v>4.7967740000000001</v>
          </cell>
          <cell r="J40">
            <v>3.2887010000000001</v>
          </cell>
          <cell r="K40">
            <v>5.4425999999999997</v>
          </cell>
          <cell r="O40" t="str">
            <v>CF</v>
          </cell>
        </row>
        <row r="41">
          <cell r="B41" t="str">
            <v>ASH</v>
          </cell>
          <cell r="C41">
            <v>5.4203979999999996</v>
          </cell>
          <cell r="D41">
            <v>5.5639799999999999</v>
          </cell>
          <cell r="E41">
            <v>5.1317899999999996</v>
          </cell>
          <cell r="F41">
            <v>6.1364720000000004</v>
          </cell>
          <cell r="G41">
            <v>5.3901110000000001</v>
          </cell>
          <cell r="H41">
            <v>5.0941700000000001</v>
          </cell>
          <cell r="I41">
            <v>4.4375689999999999</v>
          </cell>
          <cell r="J41">
            <v>6.3580649999999999</v>
          </cell>
          <cell r="K41">
            <v>4.94252</v>
          </cell>
          <cell r="O41" t="str">
            <v>ASH</v>
          </cell>
        </row>
        <row r="42">
          <cell r="B42" t="str">
            <v>MOISTURE</v>
          </cell>
          <cell r="C42">
            <v>11.346489999999999</v>
          </cell>
          <cell r="D42">
            <v>11.926764</v>
          </cell>
          <cell r="E42">
            <v>11.817</v>
          </cell>
          <cell r="F42">
            <v>10.301511</v>
          </cell>
          <cell r="G42">
            <v>11.246544</v>
          </cell>
          <cell r="H42">
            <v>11.415800000000001</v>
          </cell>
          <cell r="I42">
            <v>11.904024</v>
          </cell>
          <cell r="J42">
            <v>9.3306900000000006</v>
          </cell>
          <cell r="K42">
            <v>11.512560000000001</v>
          </cell>
          <cell r="O42" t="str">
            <v>MOISTURE</v>
          </cell>
        </row>
        <row r="43">
          <cell r="B43" t="str">
            <v>NFE</v>
          </cell>
          <cell r="C43">
            <v>57.998420000000003</v>
          </cell>
          <cell r="D43">
            <v>61.611373</v>
          </cell>
          <cell r="E43">
            <v>59.600735</v>
          </cell>
          <cell r="F43">
            <v>52.922314</v>
          </cell>
          <cell r="G43">
            <v>53.041099000000003</v>
          </cell>
          <cell r="H43">
            <v>53.834919999999997</v>
          </cell>
          <cell r="I43">
            <v>60.117927999999999</v>
          </cell>
          <cell r="J43">
            <v>54.441679999999998</v>
          </cell>
          <cell r="K43">
            <v>54.767240000000001</v>
          </cell>
          <cell r="O43" t="str">
            <v>NFE</v>
          </cell>
        </row>
        <row r="44">
          <cell r="B44" t="str">
            <v>NDF</v>
          </cell>
          <cell r="C44">
            <v>14.685883</v>
          </cell>
          <cell r="D44">
            <v>19.014813</v>
          </cell>
          <cell r="E44">
            <v>17.755749999999999</v>
          </cell>
          <cell r="F44">
            <v>13.763061</v>
          </cell>
          <cell r="G44">
            <v>14.761556000000001</v>
          </cell>
          <cell r="H44">
            <v>16.489194999999999</v>
          </cell>
          <cell r="I44">
            <v>17.527215000000002</v>
          </cell>
          <cell r="J44">
            <v>10.536607</v>
          </cell>
          <cell r="K44">
            <v>18.82</v>
          </cell>
          <cell r="O44" t="str">
            <v>NDF</v>
          </cell>
        </row>
        <row r="45">
          <cell r="B45" t="str">
            <v>ADF</v>
          </cell>
          <cell r="C45">
            <v>4.896706</v>
          </cell>
          <cell r="D45">
            <v>6.8133489999999997</v>
          </cell>
          <cell r="E45">
            <v>6.6190600000000002</v>
          </cell>
          <cell r="F45">
            <v>5.3623139999999996</v>
          </cell>
          <cell r="G45">
            <v>5.4457019999999998</v>
          </cell>
          <cell r="H45">
            <v>6.3162399999999996</v>
          </cell>
          <cell r="I45">
            <v>6.6490210000000003</v>
          </cell>
          <cell r="J45">
            <v>4.3066849999999999</v>
          </cell>
          <cell r="K45">
            <v>7.6795400000000003</v>
          </cell>
          <cell r="O45" t="str">
            <v>ADF</v>
          </cell>
        </row>
        <row r="46">
          <cell r="B46" t="str">
            <v>DF</v>
          </cell>
          <cell r="C46">
            <v>14.509741</v>
          </cell>
          <cell r="D46">
            <v>18.573986000000001</v>
          </cell>
          <cell r="E46">
            <v>17.236415000000001</v>
          </cell>
          <cell r="F46">
            <v>14.584954</v>
          </cell>
          <cell r="G46">
            <v>15.577743</v>
          </cell>
          <cell r="H46">
            <v>17.443297000000001</v>
          </cell>
          <cell r="I46">
            <v>16.713578999999999</v>
          </cell>
          <cell r="J46">
            <v>9.9120249999999999</v>
          </cell>
          <cell r="K46">
            <v>19.418731999999999</v>
          </cell>
          <cell r="O46" t="str">
            <v>DF</v>
          </cell>
        </row>
        <row r="47">
          <cell r="B47" t="str">
            <v>STARCH TOT</v>
          </cell>
          <cell r="C47">
            <v>40.209682999999998</v>
          </cell>
          <cell r="D47">
            <v>41.825961</v>
          </cell>
          <cell r="E47">
            <v>40.183700000000002</v>
          </cell>
          <cell r="F47">
            <v>26.811264999999999</v>
          </cell>
          <cell r="G47">
            <v>32.962125999999998</v>
          </cell>
          <cell r="H47">
            <v>32.739455</v>
          </cell>
          <cell r="I47">
            <v>41.341324</v>
          </cell>
          <cell r="J47">
            <v>25.064771</v>
          </cell>
          <cell r="K47">
            <v>32.980980000000002</v>
          </cell>
          <cell r="O47" t="str">
            <v>STARCH TOT</v>
          </cell>
        </row>
        <row r="48">
          <cell r="B48" t="str">
            <v>SUGARS</v>
          </cell>
          <cell r="C48">
            <v>2.8743530000000002</v>
          </cell>
          <cell r="D48">
            <v>2.3980399999999999</v>
          </cell>
          <cell r="E48">
            <v>2.7830349999999999</v>
          </cell>
          <cell r="F48">
            <v>3.110163</v>
          </cell>
          <cell r="G48">
            <v>3.436102</v>
          </cell>
          <cell r="H48">
            <v>3.1783039999999998</v>
          </cell>
          <cell r="I48">
            <v>3.1876739999999999</v>
          </cell>
          <cell r="J48">
            <v>2.5679059999999998</v>
          </cell>
          <cell r="K48">
            <v>2.996442</v>
          </cell>
          <cell r="O48" t="str">
            <v>SUGARS</v>
          </cell>
        </row>
        <row r="49">
          <cell r="B49" t="str">
            <v>LACTOSE</v>
          </cell>
          <cell r="C49">
            <v>0</v>
          </cell>
          <cell r="D49">
            <v>0</v>
          </cell>
          <cell r="E49">
            <v>0</v>
          </cell>
          <cell r="F49">
            <v>6</v>
          </cell>
          <cell r="G49">
            <v>0</v>
          </cell>
          <cell r="H49">
            <v>0</v>
          </cell>
          <cell r="I49">
            <v>0</v>
          </cell>
          <cell r="J49">
            <v>12</v>
          </cell>
          <cell r="K49">
            <v>0</v>
          </cell>
          <cell r="O49" t="str">
            <v>LACTOSE</v>
          </cell>
        </row>
        <row r="50">
          <cell r="B50" t="str">
            <v>DE</v>
          </cell>
          <cell r="C50">
            <v>3.3530220000000002</v>
          </cell>
          <cell r="D50">
            <v>3.0880990000000001</v>
          </cell>
          <cell r="E50">
            <v>3.1785230000000002</v>
          </cell>
          <cell r="F50">
            <v>3.4089559999999999</v>
          </cell>
          <cell r="G50">
            <v>3.4114659999999999</v>
          </cell>
          <cell r="H50">
            <v>3.351</v>
          </cell>
          <cell r="I50">
            <v>3.1846709999999998</v>
          </cell>
          <cell r="J50">
            <v>3.4456709999999999</v>
          </cell>
          <cell r="K50">
            <v>3.2656420000000002</v>
          </cell>
          <cell r="O50" t="str">
            <v>DE</v>
          </cell>
        </row>
        <row r="51">
          <cell r="B51" t="str">
            <v>ME</v>
          </cell>
          <cell r="C51">
            <v>3.215427</v>
          </cell>
          <cell r="D51">
            <v>2.975228</v>
          </cell>
          <cell r="E51">
            <v>3.050824</v>
          </cell>
          <cell r="F51">
            <v>3.2475619999999998</v>
          </cell>
          <cell r="G51">
            <v>3.2498230000000001</v>
          </cell>
          <cell r="H51">
            <v>3.197495</v>
          </cell>
          <cell r="I51">
            <v>3.052181</v>
          </cell>
          <cell r="J51">
            <v>3.2789609999999998</v>
          </cell>
          <cell r="K51">
            <v>3.121502</v>
          </cell>
          <cell r="O51" t="str">
            <v>ME</v>
          </cell>
        </row>
        <row r="52">
          <cell r="B52" t="str">
            <v>NE GFL</v>
          </cell>
          <cell r="C52">
            <v>2.4005649999999998</v>
          </cell>
          <cell r="D52">
            <v>2.2177069999999999</v>
          </cell>
          <cell r="E52">
            <v>2.2499069999999999</v>
          </cell>
          <cell r="F52">
            <v>2.3508879999999999</v>
          </cell>
          <cell r="G52">
            <v>2.3509169999999999</v>
          </cell>
          <cell r="H52">
            <v>2.2992750000000002</v>
          </cell>
          <cell r="I52">
            <v>2.2500019999999998</v>
          </cell>
          <cell r="J52">
            <v>2.401834</v>
          </cell>
          <cell r="K52">
            <v>2.2497630000000002</v>
          </cell>
          <cell r="O52" t="str">
            <v>NE GFL</v>
          </cell>
        </row>
        <row r="53">
          <cell r="B53" t="str">
            <v>NE AP</v>
          </cell>
          <cell r="C53">
            <v>2.4548290000000001</v>
          </cell>
          <cell r="D53">
            <v>2.2696589999999999</v>
          </cell>
          <cell r="E53">
            <v>2.3031999999999999</v>
          </cell>
          <cell r="F53">
            <v>2.4183159999999999</v>
          </cell>
          <cell r="G53">
            <v>2.4200659999999998</v>
          </cell>
          <cell r="H53">
            <v>2.367829</v>
          </cell>
          <cell r="I53">
            <v>2.300754</v>
          </cell>
          <cell r="J53">
            <v>2.4548830000000001</v>
          </cell>
          <cell r="K53">
            <v>2.3116840000000001</v>
          </cell>
          <cell r="O53" t="str">
            <v>NE AP</v>
          </cell>
        </row>
        <row r="54">
          <cell r="B54" t="str">
            <v>CA</v>
          </cell>
          <cell r="C54">
            <v>0.84491899999999998</v>
          </cell>
          <cell r="D54">
            <v>0.84897900000000004</v>
          </cell>
          <cell r="E54">
            <v>0.69645999999999997</v>
          </cell>
          <cell r="F54">
            <v>0.59719999999999995</v>
          </cell>
          <cell r="G54">
            <v>0.64152399999999998</v>
          </cell>
          <cell r="H54">
            <v>0.58261200000000002</v>
          </cell>
          <cell r="I54">
            <v>0.51110800000000001</v>
          </cell>
          <cell r="J54">
            <v>0.606348</v>
          </cell>
          <cell r="K54">
            <v>0.55891000000000002</v>
          </cell>
          <cell r="O54" t="str">
            <v>CA</v>
          </cell>
        </row>
        <row r="55">
          <cell r="B55" t="str">
            <v>P</v>
          </cell>
          <cell r="C55">
            <v>0.56303199999999998</v>
          </cell>
          <cell r="D55">
            <v>0.59256200000000003</v>
          </cell>
          <cell r="E55">
            <v>0.55474000000000001</v>
          </cell>
          <cell r="F55">
            <v>0.60073200000000004</v>
          </cell>
          <cell r="G55">
            <v>0.544215</v>
          </cell>
          <cell r="H55">
            <v>0.50013099999999999</v>
          </cell>
          <cell r="I55">
            <v>0.475221</v>
          </cell>
          <cell r="J55">
            <v>0.58564700000000003</v>
          </cell>
          <cell r="K55">
            <v>0.54815599999999998</v>
          </cell>
          <cell r="O55" t="str">
            <v>P</v>
          </cell>
        </row>
        <row r="56">
          <cell r="B56" t="str">
            <v>AV P</v>
          </cell>
          <cell r="C56">
            <v>0.45320199999999999</v>
          </cell>
          <cell r="D56">
            <v>0.45332899999999998</v>
          </cell>
          <cell r="E56">
            <v>0.399727</v>
          </cell>
          <cell r="F56">
            <v>0.47861599999999999</v>
          </cell>
          <cell r="G56">
            <v>0.40921400000000002</v>
          </cell>
          <cell r="H56">
            <v>0.32344400000000001</v>
          </cell>
          <cell r="I56">
            <v>0.27107500000000001</v>
          </cell>
          <cell r="J56">
            <v>0.48061799999999999</v>
          </cell>
          <cell r="K56">
            <v>0.322355</v>
          </cell>
          <cell r="O56" t="str">
            <v>AV P</v>
          </cell>
        </row>
        <row r="57">
          <cell r="B57" t="str">
            <v>DIG P</v>
          </cell>
          <cell r="C57">
            <v>0.350381</v>
          </cell>
          <cell r="D57">
            <v>0.36546600000000001</v>
          </cell>
          <cell r="E57">
            <v>0.32769300000000001</v>
          </cell>
          <cell r="F57">
            <v>0.38852700000000001</v>
          </cell>
          <cell r="G57">
            <v>0.32760600000000001</v>
          </cell>
          <cell r="H57">
            <v>0.27331299999999997</v>
          </cell>
          <cell r="I57">
            <v>0.23491000000000001</v>
          </cell>
          <cell r="J57">
            <v>0.40135900000000002</v>
          </cell>
          <cell r="K57">
            <v>0.281171</v>
          </cell>
          <cell r="O57" t="str">
            <v>DIG P</v>
          </cell>
        </row>
        <row r="58">
          <cell r="B58" t="str">
            <v>STTD P</v>
          </cell>
          <cell r="C58">
            <v>0.48030400000000001</v>
          </cell>
          <cell r="D58">
            <v>0.47232099999999999</v>
          </cell>
          <cell r="E58">
            <v>0.42448599999999997</v>
          </cell>
          <cell r="F58">
            <v>0.50378299999999998</v>
          </cell>
          <cell r="G58">
            <v>0.44586599999999998</v>
          </cell>
          <cell r="H58">
            <v>0.370083</v>
          </cell>
          <cell r="I58">
            <v>0.30559500000000001</v>
          </cell>
          <cell r="J58">
            <v>0.50314400000000004</v>
          </cell>
          <cell r="K58">
            <v>0.36183599999999999</v>
          </cell>
          <cell r="O58" t="str">
            <v>STTD P</v>
          </cell>
        </row>
        <row r="59">
          <cell r="B59" t="str">
            <v>IP</v>
          </cell>
          <cell r="C59">
            <v>0.23183000000000001</v>
          </cell>
          <cell r="D59">
            <v>0.26123299999999999</v>
          </cell>
          <cell r="E59">
            <v>0.27701199999999998</v>
          </cell>
          <cell r="F59">
            <v>0.244116</v>
          </cell>
          <cell r="G59">
            <v>0.25700200000000001</v>
          </cell>
          <cell r="H59">
            <v>0.27868700000000002</v>
          </cell>
          <cell r="I59">
            <v>0.30614599999999997</v>
          </cell>
          <cell r="J59">
            <v>0.22702900000000001</v>
          </cell>
          <cell r="K59">
            <v>0.32780100000000001</v>
          </cell>
          <cell r="O59" t="str">
            <v>IP</v>
          </cell>
        </row>
        <row r="60">
          <cell r="B60" t="str">
            <v>PHY AV P</v>
          </cell>
          <cell r="C60">
            <v>0.122</v>
          </cell>
          <cell r="D60">
            <v>0.122</v>
          </cell>
          <cell r="E60">
            <v>0.122</v>
          </cell>
          <cell r="F60">
            <v>0.122</v>
          </cell>
          <cell r="G60">
            <v>0.122</v>
          </cell>
          <cell r="H60">
            <v>0.10199999999999999</v>
          </cell>
          <cell r="I60">
            <v>0.10199999999999999</v>
          </cell>
          <cell r="J60">
            <v>0.122</v>
          </cell>
          <cell r="K60">
            <v>0.10199999999999999</v>
          </cell>
          <cell r="O60" t="str">
            <v>PHY AV P</v>
          </cell>
        </row>
        <row r="61">
          <cell r="B61" t="str">
            <v>PHY DIG P</v>
          </cell>
          <cell r="C61">
            <v>0.10979999999999999</v>
          </cell>
          <cell r="D61">
            <v>0.10979999999999999</v>
          </cell>
          <cell r="E61">
            <v>0.10979999999999999</v>
          </cell>
          <cell r="F61">
            <v>0.10979999999999999</v>
          </cell>
          <cell r="G61">
            <v>0.10979999999999999</v>
          </cell>
          <cell r="H61">
            <v>9.1800000000000007E-2</v>
          </cell>
          <cell r="I61">
            <v>9.1800000000000007E-2</v>
          </cell>
          <cell r="J61">
            <v>0.10979999999999999</v>
          </cell>
          <cell r="K61">
            <v>9.1800000000000007E-2</v>
          </cell>
          <cell r="O61" t="str">
            <v>PHY DIG P</v>
          </cell>
        </row>
        <row r="62">
          <cell r="B62" t="str">
            <v>PHY STTD P</v>
          </cell>
          <cell r="C62">
            <v>0.1159</v>
          </cell>
          <cell r="D62">
            <v>0.1159</v>
          </cell>
          <cell r="E62">
            <v>0.1159</v>
          </cell>
          <cell r="F62">
            <v>0.11224000000000001</v>
          </cell>
          <cell r="G62">
            <v>0.11224000000000001</v>
          </cell>
          <cell r="H62">
            <v>9.3840000000000007E-2</v>
          </cell>
          <cell r="I62">
            <v>9.3840000000000007E-2</v>
          </cell>
          <cell r="J62">
            <v>0.11224000000000001</v>
          </cell>
          <cell r="K62">
            <v>9.3840000000000007E-2</v>
          </cell>
          <cell r="O62" t="str">
            <v>PHY STTD P</v>
          </cell>
        </row>
        <row r="63">
          <cell r="B63" t="str">
            <v>FTU</v>
          </cell>
          <cell r="C63">
            <v>750</v>
          </cell>
          <cell r="D63">
            <v>750</v>
          </cell>
          <cell r="E63">
            <v>750</v>
          </cell>
          <cell r="F63">
            <v>1500</v>
          </cell>
          <cell r="G63">
            <v>1500</v>
          </cell>
          <cell r="H63">
            <v>500</v>
          </cell>
          <cell r="I63">
            <v>500</v>
          </cell>
          <cell r="J63">
            <v>1500</v>
          </cell>
          <cell r="K63">
            <v>500</v>
          </cell>
          <cell r="O63" t="str">
            <v>FTU</v>
          </cell>
        </row>
        <row r="64">
          <cell r="B64" t="str">
            <v>CA:P</v>
          </cell>
          <cell r="C64">
            <v>1.500659</v>
          </cell>
          <cell r="D64">
            <v>1.4327259999999999</v>
          </cell>
          <cell r="E64">
            <v>1.255471</v>
          </cell>
          <cell r="F64">
            <v>0.99412199999999995</v>
          </cell>
          <cell r="G64">
            <v>1.1788050000000001</v>
          </cell>
          <cell r="H64">
            <v>1.16492</v>
          </cell>
          <cell r="I64">
            <v>1.075518</v>
          </cell>
          <cell r="J64">
            <v>1.035347</v>
          </cell>
          <cell r="K64">
            <v>1.0196190000000001</v>
          </cell>
          <cell r="O64" t="str">
            <v>CA:P</v>
          </cell>
        </row>
        <row r="65">
          <cell r="B65" t="str">
            <v>CA:AV P</v>
          </cell>
          <cell r="C65">
            <v>1.8643320000000001</v>
          </cell>
          <cell r="D65">
            <v>1.8727670000000001</v>
          </cell>
          <cell r="E65">
            <v>1.742337</v>
          </cell>
          <cell r="F65">
            <v>1.2477659999999999</v>
          </cell>
          <cell r="G65">
            <v>1.567699</v>
          </cell>
          <cell r="H65">
            <v>1.8012790000000001</v>
          </cell>
          <cell r="I65">
            <v>1.8854869999999999</v>
          </cell>
          <cell r="J65">
            <v>1.261601</v>
          </cell>
          <cell r="K65">
            <v>1.7338359999999999</v>
          </cell>
          <cell r="O65" t="str">
            <v>CA:AV P</v>
          </cell>
        </row>
        <row r="66">
          <cell r="B66" t="str">
            <v>CA:DIG P</v>
          </cell>
          <cell r="C66">
            <v>2.411429</v>
          </cell>
          <cell r="D66">
            <v>2.3230029999999999</v>
          </cell>
          <cell r="E66">
            <v>2.125343</v>
          </cell>
          <cell r="F66">
            <v>1.5370870000000001</v>
          </cell>
          <cell r="G66">
            <v>1.958218</v>
          </cell>
          <cell r="H66">
            <v>2.1316700000000002</v>
          </cell>
          <cell r="I66">
            <v>2.1757610000000001</v>
          </cell>
          <cell r="J66">
            <v>1.5107379999999999</v>
          </cell>
          <cell r="K66">
            <v>1.9877940000000001</v>
          </cell>
          <cell r="O66" t="str">
            <v>CA:DIG P</v>
          </cell>
        </row>
        <row r="67">
          <cell r="B67" t="str">
            <v>CA:STTD</v>
          </cell>
          <cell r="C67">
            <v>1.7591319999999999</v>
          </cell>
          <cell r="D67">
            <v>1.797463</v>
          </cell>
          <cell r="E67">
            <v>1.6407119999999999</v>
          </cell>
          <cell r="F67">
            <v>1.185432</v>
          </cell>
          <cell r="G67">
            <v>1.438828</v>
          </cell>
          <cell r="H67">
            <v>1.5742750000000001</v>
          </cell>
          <cell r="I67">
            <v>1.672504</v>
          </cell>
          <cell r="J67">
            <v>1.2051190000000001</v>
          </cell>
          <cell r="K67">
            <v>1.5446500000000001</v>
          </cell>
          <cell r="O67" t="str">
            <v>CA:STTD</v>
          </cell>
        </row>
        <row r="68">
          <cell r="B68" t="str">
            <v>NA</v>
          </cell>
          <cell r="C68">
            <v>0.20805999999999999</v>
          </cell>
          <cell r="D68">
            <v>0.231187</v>
          </cell>
          <cell r="E68">
            <v>0.21343500000000001</v>
          </cell>
          <cell r="F68">
            <v>0.27192</v>
          </cell>
          <cell r="G68">
            <v>0.23586099999999999</v>
          </cell>
          <cell r="H68">
            <v>0.22744600000000001</v>
          </cell>
          <cell r="I68">
            <v>0.22636800000000001</v>
          </cell>
          <cell r="J68">
            <v>0.27245000000000003</v>
          </cell>
          <cell r="K68">
            <v>0.21573400000000001</v>
          </cell>
          <cell r="O68" t="str">
            <v>NA</v>
          </cell>
        </row>
        <row r="69">
          <cell r="B69" t="str">
            <v>K</v>
          </cell>
          <cell r="C69">
            <v>0.67287799999999998</v>
          </cell>
          <cell r="D69">
            <v>0.53522800000000004</v>
          </cell>
          <cell r="E69">
            <v>0.63341000000000003</v>
          </cell>
          <cell r="F69">
            <v>1.0446820000000001</v>
          </cell>
          <cell r="G69">
            <v>0.88163599999999998</v>
          </cell>
          <cell r="H69">
            <v>0.85643199999999997</v>
          </cell>
          <cell r="I69">
            <v>0.65984799999999999</v>
          </cell>
          <cell r="J69">
            <v>1.229762</v>
          </cell>
          <cell r="K69">
            <v>0.78301200000000004</v>
          </cell>
          <cell r="O69" t="str">
            <v>K</v>
          </cell>
        </row>
        <row r="70">
          <cell r="B70" t="str">
            <v>CL</v>
          </cell>
          <cell r="C70">
            <v>0.34597899999999998</v>
          </cell>
          <cell r="D70">
            <v>0.40905799999999998</v>
          </cell>
          <cell r="E70">
            <v>0.36893999999999999</v>
          </cell>
          <cell r="F70">
            <v>0.47617999999999999</v>
          </cell>
          <cell r="G70">
            <v>0.37125399999999997</v>
          </cell>
          <cell r="H70">
            <v>0.349879</v>
          </cell>
          <cell r="I70">
            <v>0.39584599999999998</v>
          </cell>
          <cell r="J70">
            <v>0.54338799999999998</v>
          </cell>
          <cell r="K70">
            <v>0.334144</v>
          </cell>
          <cell r="O70" t="str">
            <v>CL</v>
          </cell>
        </row>
        <row r="71">
          <cell r="B71" t="str">
            <v>MG</v>
          </cell>
          <cell r="C71">
            <v>0.20235700000000001</v>
          </cell>
          <cell r="D71">
            <v>0.207371</v>
          </cell>
          <cell r="E71">
            <v>0.198575</v>
          </cell>
          <cell r="F71">
            <v>0.21799099999999999</v>
          </cell>
          <cell r="G71">
            <v>0.21871499999999999</v>
          </cell>
          <cell r="H71">
            <v>0.224716</v>
          </cell>
          <cell r="I71">
            <v>0.184697</v>
          </cell>
          <cell r="J71">
            <v>0.20180500000000001</v>
          </cell>
          <cell r="K71">
            <v>0.22097600000000001</v>
          </cell>
          <cell r="O71" t="str">
            <v>MG</v>
          </cell>
        </row>
        <row r="72">
          <cell r="B72" t="str">
            <v>S</v>
          </cell>
          <cell r="C72">
            <v>0.281856</v>
          </cell>
          <cell r="D72">
            <v>0.25855</v>
          </cell>
          <cell r="E72">
            <v>0.31250499999999998</v>
          </cell>
          <cell r="F72">
            <v>0.354931</v>
          </cell>
          <cell r="G72">
            <v>0.36767100000000003</v>
          </cell>
          <cell r="H72">
            <v>0.37683699999999998</v>
          </cell>
          <cell r="I72">
            <v>0.31045899999999998</v>
          </cell>
          <cell r="J72">
            <v>0.26274999999999998</v>
          </cell>
          <cell r="K72">
            <v>0.42753000000000002</v>
          </cell>
          <cell r="O72" t="str">
            <v>S</v>
          </cell>
        </row>
        <row r="73">
          <cell r="B73" t="str">
            <v>SALT(NACL)</v>
          </cell>
          <cell r="C73">
            <v>0.52673300000000001</v>
          </cell>
          <cell r="D73">
            <v>0.58528199999999997</v>
          </cell>
          <cell r="E73">
            <v>0.54034099999999996</v>
          </cell>
          <cell r="F73">
            <v>0.68840500000000004</v>
          </cell>
          <cell r="G73">
            <v>0.59711499999999995</v>
          </cell>
          <cell r="H73">
            <v>0.57581400000000005</v>
          </cell>
          <cell r="I73">
            <v>0.57308199999999998</v>
          </cell>
          <cell r="J73">
            <v>0.68974599999999997</v>
          </cell>
          <cell r="K73">
            <v>0.54616200000000004</v>
          </cell>
          <cell r="O73" t="str">
            <v>SALT(NACL)</v>
          </cell>
        </row>
        <row r="74">
          <cell r="B74" t="str">
            <v>DCAD</v>
          </cell>
          <cell r="C74">
            <v>20.385833000000002</v>
          </cell>
          <cell r="D74">
            <v>-22.957972999999999</v>
          </cell>
          <cell r="E74">
            <v>-20.484414000000001</v>
          </cell>
          <cell r="F74">
            <v>82.279380000000003</v>
          </cell>
          <cell r="G74">
            <v>43.9313</v>
          </cell>
          <cell r="H74">
            <v>12.889670000000001</v>
          </cell>
          <cell r="I74">
            <v>-21.652507</v>
          </cell>
          <cell r="J74">
            <v>170.22344899999999</v>
          </cell>
          <cell r="K74">
            <v>-42.182788000000002</v>
          </cell>
          <cell r="O74" t="str">
            <v>DCAD</v>
          </cell>
        </row>
        <row r="75">
          <cell r="B75" t="str">
            <v>LYS</v>
          </cell>
          <cell r="C75">
            <v>1.019442</v>
          </cell>
          <cell r="D75">
            <v>0.68026600000000004</v>
          </cell>
          <cell r="E75">
            <v>0.84833499999999995</v>
          </cell>
          <cell r="F75">
            <v>1.4098520000000001</v>
          </cell>
          <cell r="G75">
            <v>1.3796649999999999</v>
          </cell>
          <cell r="H75">
            <v>1.181551</v>
          </cell>
          <cell r="I75">
            <v>0.81836900000000001</v>
          </cell>
          <cell r="J75">
            <v>1.444061</v>
          </cell>
          <cell r="K75">
            <v>0.98003600000000002</v>
          </cell>
          <cell r="O75" t="str">
            <v>LYS</v>
          </cell>
        </row>
        <row r="76">
          <cell r="B76" t="str">
            <v>SD LYS</v>
          </cell>
          <cell r="C76">
            <v>0.900698</v>
          </cell>
          <cell r="D76">
            <v>0.55003299999999999</v>
          </cell>
          <cell r="E76">
            <v>0.70039600000000002</v>
          </cell>
          <cell r="F76">
            <v>1.249881</v>
          </cell>
          <cell r="G76">
            <v>1.223463</v>
          </cell>
          <cell r="H76">
            <v>1.00712</v>
          </cell>
          <cell r="I76">
            <v>0.66400099999999995</v>
          </cell>
          <cell r="J76">
            <v>1.3012170000000001</v>
          </cell>
          <cell r="K76">
            <v>0.78029499999999996</v>
          </cell>
          <cell r="O76" t="str">
            <v>SD LYS</v>
          </cell>
        </row>
        <row r="77">
          <cell r="B77" t="str">
            <v>SD MET:LYS</v>
          </cell>
          <cell r="C77">
            <v>0.28053699999999998</v>
          </cell>
          <cell r="D77">
            <v>0.35664600000000002</v>
          </cell>
          <cell r="E77">
            <v>0.333569</v>
          </cell>
          <cell r="F77">
            <v>0.33305499999999999</v>
          </cell>
          <cell r="G77">
            <v>0.31469999999999998</v>
          </cell>
          <cell r="H77">
            <v>0.30543199999999998</v>
          </cell>
          <cell r="I77">
            <v>0.35927199999999998</v>
          </cell>
          <cell r="J77">
            <v>0.34878399999999998</v>
          </cell>
          <cell r="K77">
            <v>0.38312200000000002</v>
          </cell>
          <cell r="O77" t="str">
            <v>SD MET:LYS</v>
          </cell>
        </row>
        <row r="78">
          <cell r="B78" t="str">
            <v>SD CYS:LYS</v>
          </cell>
          <cell r="C78">
            <v>0.30170599999999997</v>
          </cell>
          <cell r="D78">
            <v>0.40725800000000001</v>
          </cell>
          <cell r="E78">
            <v>0.37987100000000001</v>
          </cell>
          <cell r="F78">
            <v>0.248836</v>
          </cell>
          <cell r="G78">
            <v>0.26369300000000001</v>
          </cell>
          <cell r="H78">
            <v>0.32402500000000001</v>
          </cell>
          <cell r="I78">
            <v>0.425709</v>
          </cell>
          <cell r="J78">
            <v>0.23025799999999999</v>
          </cell>
          <cell r="K78">
            <v>0.41345700000000002</v>
          </cell>
          <cell r="O78" t="str">
            <v>SD CYS:LYS</v>
          </cell>
        </row>
        <row r="79">
          <cell r="B79" t="str">
            <v>SD M+C:LYS</v>
          </cell>
          <cell r="C79">
            <v>0.58224299999999996</v>
          </cell>
          <cell r="D79">
            <v>0.76390400000000003</v>
          </cell>
          <cell r="E79">
            <v>0.71343999999999996</v>
          </cell>
          <cell r="F79">
            <v>0.58189000000000002</v>
          </cell>
          <cell r="G79">
            <v>0.57839300000000005</v>
          </cell>
          <cell r="H79">
            <v>0.62945799999999996</v>
          </cell>
          <cell r="I79">
            <v>0.78498000000000001</v>
          </cell>
          <cell r="J79">
            <v>0.57904299999999997</v>
          </cell>
          <cell r="K79">
            <v>0.79657800000000001</v>
          </cell>
          <cell r="O79" t="str">
            <v>SD M+C:LYS</v>
          </cell>
        </row>
        <row r="80">
          <cell r="B80" t="str">
            <v>SD THR:LYS</v>
          </cell>
          <cell r="C80">
            <v>0.64141899999999996</v>
          </cell>
          <cell r="D80">
            <v>0.75835200000000003</v>
          </cell>
          <cell r="E80">
            <v>0.624726</v>
          </cell>
          <cell r="F80">
            <v>0.65166999999999997</v>
          </cell>
          <cell r="G80">
            <v>0.61666500000000002</v>
          </cell>
          <cell r="H80">
            <v>0.63948700000000003</v>
          </cell>
          <cell r="I80">
            <v>0.65011300000000005</v>
          </cell>
          <cell r="J80">
            <v>0.65074600000000005</v>
          </cell>
          <cell r="K80">
            <v>0.66186299999999998</v>
          </cell>
          <cell r="O80" t="str">
            <v>SD THR:LYS</v>
          </cell>
        </row>
        <row r="81">
          <cell r="B81" t="str">
            <v>SD TRP:LYS</v>
          </cell>
          <cell r="C81">
            <v>0.18690300000000001</v>
          </cell>
          <cell r="D81">
            <v>0.21796699999999999</v>
          </cell>
          <cell r="E81">
            <v>0.209567</v>
          </cell>
          <cell r="F81">
            <v>0.20042499999999999</v>
          </cell>
          <cell r="G81">
            <v>0.18693599999999999</v>
          </cell>
          <cell r="H81">
            <v>0.19977200000000001</v>
          </cell>
          <cell r="I81">
            <v>0.23158799999999999</v>
          </cell>
          <cell r="J81">
            <v>0.199877</v>
          </cell>
          <cell r="K81">
            <v>0.21410599999999999</v>
          </cell>
          <cell r="O81" t="str">
            <v>SD TRP:LYS</v>
          </cell>
        </row>
        <row r="82">
          <cell r="B82" t="str">
            <v>SD ILE:LYS</v>
          </cell>
          <cell r="C82">
            <v>0.62828200000000001</v>
          </cell>
          <cell r="D82">
            <v>0.70327899999999999</v>
          </cell>
          <cell r="E82">
            <v>0.68157900000000005</v>
          </cell>
          <cell r="F82">
            <v>0.62776799999999999</v>
          </cell>
          <cell r="G82">
            <v>0.62441500000000005</v>
          </cell>
          <cell r="H82">
            <v>0.70646699999999996</v>
          </cell>
          <cell r="I82">
            <v>0.70860900000000004</v>
          </cell>
          <cell r="J82">
            <v>0.63872399999999996</v>
          </cell>
          <cell r="K82">
            <v>0.73328700000000002</v>
          </cell>
          <cell r="O82" t="str">
            <v>SD ILE:LYS</v>
          </cell>
        </row>
        <row r="83">
          <cell r="B83" t="str">
            <v>SD VAL:LYS</v>
          </cell>
          <cell r="C83">
            <v>0.74009499999999995</v>
          </cell>
          <cell r="D83">
            <v>0.93597300000000005</v>
          </cell>
          <cell r="E83">
            <v>0.86255599999999999</v>
          </cell>
          <cell r="F83">
            <v>0.70445100000000005</v>
          </cell>
          <cell r="G83">
            <v>0.70869700000000002</v>
          </cell>
          <cell r="H83">
            <v>0.82914200000000005</v>
          </cell>
          <cell r="I83">
            <v>0.90243399999999996</v>
          </cell>
          <cell r="J83">
            <v>0.70007600000000003</v>
          </cell>
          <cell r="K83">
            <v>0.92839799999999995</v>
          </cell>
          <cell r="O83" t="str">
            <v>SD VAL:LYS</v>
          </cell>
        </row>
        <row r="84">
          <cell r="B84" t="str">
            <v>SD LEU:LYS</v>
          </cell>
          <cell r="C84">
            <v>1.2786329999999999</v>
          </cell>
          <cell r="D84">
            <v>1.5709979999999999</v>
          </cell>
          <cell r="E84">
            <v>1.453743</v>
          </cell>
          <cell r="F84">
            <v>1.2407410000000001</v>
          </cell>
          <cell r="G84">
            <v>1.2545329999999999</v>
          </cell>
          <cell r="H84">
            <v>1.513941</v>
          </cell>
          <cell r="I84">
            <v>1.4253800000000001</v>
          </cell>
          <cell r="J84">
            <v>1.1337969999999999</v>
          </cell>
          <cell r="K84">
            <v>1.6870750000000001</v>
          </cell>
          <cell r="O84" t="str">
            <v>SD LEU:LYS</v>
          </cell>
        </row>
        <row r="85">
          <cell r="B85" t="str">
            <v>SD ARG:LYS</v>
          </cell>
          <cell r="C85">
            <v>0.93939899999999998</v>
          </cell>
          <cell r="D85">
            <v>1.041982</v>
          </cell>
          <cell r="E85">
            <v>1.0178959999999999</v>
          </cell>
          <cell r="F85">
            <v>0.954793</v>
          </cell>
          <cell r="G85">
            <v>0.95457700000000001</v>
          </cell>
          <cell r="H85">
            <v>1.059666</v>
          </cell>
          <cell r="I85">
            <v>1.088713</v>
          </cell>
          <cell r="J85">
            <v>1.003404</v>
          </cell>
          <cell r="K85">
            <v>1.0873299999999999</v>
          </cell>
          <cell r="O85" t="str">
            <v>SD ARG:LYS</v>
          </cell>
        </row>
        <row r="86">
          <cell r="B86" t="str">
            <v>SD HIS:LYS</v>
          </cell>
          <cell r="C86">
            <v>0.39842899999999998</v>
          </cell>
          <cell r="D86">
            <v>0.47189399999999998</v>
          </cell>
          <cell r="E86">
            <v>0.4556</v>
          </cell>
          <cell r="F86">
            <v>0.38639800000000002</v>
          </cell>
          <cell r="G86">
            <v>0.391461</v>
          </cell>
          <cell r="H86">
            <v>0.45805099999999999</v>
          </cell>
          <cell r="I86">
            <v>0.48446</v>
          </cell>
          <cell r="J86">
            <v>0.37803100000000001</v>
          </cell>
          <cell r="K86">
            <v>0.51271599999999995</v>
          </cell>
          <cell r="O86" t="str">
            <v>SD HIS:LYS</v>
          </cell>
        </row>
        <row r="87">
          <cell r="B87" t="str">
            <v>SD PHE:LYS</v>
          </cell>
          <cell r="C87">
            <v>0.80406200000000005</v>
          </cell>
          <cell r="D87">
            <v>0.96756200000000003</v>
          </cell>
          <cell r="E87">
            <v>0.88722000000000001</v>
          </cell>
          <cell r="F87">
            <v>0.75829400000000002</v>
          </cell>
          <cell r="G87">
            <v>0.76997700000000002</v>
          </cell>
          <cell r="H87">
            <v>0.88261400000000001</v>
          </cell>
          <cell r="I87">
            <v>0.90212000000000003</v>
          </cell>
          <cell r="J87">
            <v>0.73970000000000002</v>
          </cell>
          <cell r="K87">
            <v>0.92691599999999996</v>
          </cell>
          <cell r="O87" t="str">
            <v>SD PHE:LYS</v>
          </cell>
        </row>
        <row r="88">
          <cell r="B88" t="str">
            <v>SD TYR:LYS</v>
          </cell>
          <cell r="C88">
            <v>0.55448299999999995</v>
          </cell>
          <cell r="D88">
            <v>0.60378900000000002</v>
          </cell>
          <cell r="E88">
            <v>0.58658299999999997</v>
          </cell>
          <cell r="F88">
            <v>0.546933</v>
          </cell>
          <cell r="G88">
            <v>0.55472399999999999</v>
          </cell>
          <cell r="H88">
            <v>0.64212199999999997</v>
          </cell>
          <cell r="I88">
            <v>0.58277500000000004</v>
          </cell>
          <cell r="J88">
            <v>0.52229400000000004</v>
          </cell>
          <cell r="K88">
            <v>0.66544300000000001</v>
          </cell>
          <cell r="O88" t="str">
            <v>SD TYR:LYS</v>
          </cell>
        </row>
        <row r="89">
          <cell r="B89" t="str">
            <v>SD P+T:LYS</v>
          </cell>
          <cell r="C89">
            <v>1.3585449999999999</v>
          </cell>
          <cell r="D89">
            <v>1.57135</v>
          </cell>
          <cell r="E89">
            <v>1.473803</v>
          </cell>
          <cell r="F89">
            <v>1.3052269999999999</v>
          </cell>
          <cell r="G89">
            <v>1.3247009999999999</v>
          </cell>
          <cell r="H89">
            <v>1.5247360000000001</v>
          </cell>
          <cell r="I89">
            <v>1.4848950000000001</v>
          </cell>
          <cell r="J89">
            <v>1.2619940000000001</v>
          </cell>
          <cell r="K89">
            <v>1.59236</v>
          </cell>
          <cell r="O89" t="str">
            <v>SD P+T:LYS</v>
          </cell>
        </row>
        <row r="90">
          <cell r="B90" t="str">
            <v>SD LYS G</v>
          </cell>
          <cell r="C90">
            <v>9.0069809999999997</v>
          </cell>
          <cell r="D90">
            <v>5.5003310000000001</v>
          </cell>
          <cell r="E90">
            <v>7.0039550000000004</v>
          </cell>
          <cell r="F90">
            <v>12.498813</v>
          </cell>
          <cell r="G90">
            <v>12.234629</v>
          </cell>
          <cell r="H90">
            <v>10.071203000000001</v>
          </cell>
          <cell r="I90">
            <v>6.6400110000000003</v>
          </cell>
          <cell r="J90">
            <v>13.012169</v>
          </cell>
          <cell r="K90">
            <v>7.8029479999999998</v>
          </cell>
          <cell r="O90" t="str">
            <v>SD LYS G</v>
          </cell>
        </row>
        <row r="91">
          <cell r="B91" t="str">
            <v>SD LYS:NE</v>
          </cell>
          <cell r="C91">
            <v>3.7520259999999999</v>
          </cell>
          <cell r="D91">
            <v>2.4801880000000001</v>
          </cell>
          <cell r="E91">
            <v>3.1129980000000002</v>
          </cell>
          <cell r="F91">
            <v>5.3166359999999999</v>
          </cell>
          <cell r="G91">
            <v>5.2041950000000003</v>
          </cell>
          <cell r="H91">
            <v>4.3801639999999997</v>
          </cell>
          <cell r="I91">
            <v>2.9511129999999999</v>
          </cell>
          <cell r="J91">
            <v>5.4175969999999998</v>
          </cell>
          <cell r="K91">
            <v>3.468343</v>
          </cell>
          <cell r="O91" t="str">
            <v>SD LYS:NE</v>
          </cell>
        </row>
        <row r="92">
          <cell r="B92" t="str">
            <v>SD LYS:NES</v>
          </cell>
          <cell r="C92">
            <v>3.6690860000000001</v>
          </cell>
          <cell r="D92">
            <v>2.4234170000000002</v>
          </cell>
          <cell r="E92">
            <v>3.0409670000000002</v>
          </cell>
          <cell r="F92">
            <v>5.1683960000000004</v>
          </cell>
          <cell r="G92">
            <v>5.0554949999999996</v>
          </cell>
          <cell r="H92">
            <v>4.2533500000000002</v>
          </cell>
          <cell r="I92">
            <v>2.886015</v>
          </cell>
          <cell r="J92">
            <v>5.3005259999999996</v>
          </cell>
          <cell r="K92">
            <v>3.3754390000000001</v>
          </cell>
          <cell r="O92" t="str">
            <v>SD LYS:NES</v>
          </cell>
        </row>
        <row r="93">
          <cell r="B93" t="str">
            <v>SD MET</v>
          </cell>
          <cell r="C93">
            <v>0.25268000000000002</v>
          </cell>
          <cell r="D93">
            <v>0.19616700000000001</v>
          </cell>
          <cell r="E93">
            <v>0.23363</v>
          </cell>
          <cell r="F93">
            <v>0.41627900000000001</v>
          </cell>
          <cell r="G93">
            <v>0.385023</v>
          </cell>
          <cell r="H93">
            <v>0.30760700000000002</v>
          </cell>
          <cell r="I93">
            <v>0.23855699999999999</v>
          </cell>
          <cell r="J93">
            <v>0.45384400000000003</v>
          </cell>
          <cell r="K93">
            <v>0.29894799999999999</v>
          </cell>
          <cell r="O93" t="str">
            <v>SD MET</v>
          </cell>
        </row>
        <row r="94">
          <cell r="B94" t="str">
            <v>SD CYS</v>
          </cell>
          <cell r="C94">
            <v>0.27174599999999999</v>
          </cell>
          <cell r="D94">
            <v>0.22400500000000001</v>
          </cell>
          <cell r="E94">
            <v>0.26606000000000002</v>
          </cell>
          <cell r="F94">
            <v>0.31101499999999999</v>
          </cell>
          <cell r="G94">
            <v>0.32261899999999999</v>
          </cell>
          <cell r="H94">
            <v>0.32633200000000001</v>
          </cell>
          <cell r="I94">
            <v>0.28267100000000001</v>
          </cell>
          <cell r="J94">
            <v>0.29961599999999999</v>
          </cell>
          <cell r="K94">
            <v>0.32261800000000002</v>
          </cell>
          <cell r="O94" t="str">
            <v>SD CYS</v>
          </cell>
        </row>
        <row r="95">
          <cell r="B95" t="str">
            <v>SD M+C</v>
          </cell>
          <cell r="C95">
            <v>0.52442500000000003</v>
          </cell>
          <cell r="D95">
            <v>0.42017300000000002</v>
          </cell>
          <cell r="E95">
            <v>0.49969000000000002</v>
          </cell>
          <cell r="F95">
            <v>0.727294</v>
          </cell>
          <cell r="G95">
            <v>0.70764199999999999</v>
          </cell>
          <cell r="H95">
            <v>0.63393900000000003</v>
          </cell>
          <cell r="I95">
            <v>0.52122800000000002</v>
          </cell>
          <cell r="J95">
            <v>0.75346000000000002</v>
          </cell>
          <cell r="K95">
            <v>0.62156599999999995</v>
          </cell>
          <cell r="O95" t="str">
            <v>SD M+C</v>
          </cell>
        </row>
        <row r="96">
          <cell r="B96" t="str">
            <v>SD THR</v>
          </cell>
          <cell r="C96">
            <v>0.57772500000000004</v>
          </cell>
          <cell r="D96">
            <v>0.41711900000000002</v>
          </cell>
          <cell r="E96">
            <v>0.43755500000000003</v>
          </cell>
          <cell r="F96">
            <v>0.81450999999999996</v>
          </cell>
          <cell r="G96">
            <v>0.754467</v>
          </cell>
          <cell r="H96">
            <v>0.64403999999999995</v>
          </cell>
          <cell r="I96">
            <v>0.431676</v>
          </cell>
          <cell r="J96">
            <v>0.84676200000000001</v>
          </cell>
          <cell r="K96">
            <v>0.51644800000000002</v>
          </cell>
          <cell r="O96" t="str">
            <v>SD THR</v>
          </cell>
        </row>
        <row r="97">
          <cell r="B97" t="str">
            <v>SD TRP</v>
          </cell>
          <cell r="C97">
            <v>0.16834299999999999</v>
          </cell>
          <cell r="D97">
            <v>0.119889</v>
          </cell>
          <cell r="E97">
            <v>0.14677999999999999</v>
          </cell>
          <cell r="F97">
            <v>0.25050800000000001</v>
          </cell>
          <cell r="G97">
            <v>0.22871</v>
          </cell>
          <cell r="H97">
            <v>0.20119400000000001</v>
          </cell>
          <cell r="I97">
            <v>0.15377399999999999</v>
          </cell>
          <cell r="J97">
            <v>0.26008300000000001</v>
          </cell>
          <cell r="K97">
            <v>0.16706599999999999</v>
          </cell>
          <cell r="O97" t="str">
            <v>SD TRP</v>
          </cell>
        </row>
        <row r="98">
          <cell r="B98" t="str">
            <v>SD ILE</v>
          </cell>
          <cell r="C98">
            <v>0.56589299999999998</v>
          </cell>
          <cell r="D98">
            <v>0.38682699999999998</v>
          </cell>
          <cell r="E98">
            <v>0.47737499999999999</v>
          </cell>
          <cell r="F98">
            <v>0.784636</v>
          </cell>
          <cell r="G98">
            <v>0.76394799999999996</v>
          </cell>
          <cell r="H98">
            <v>0.71149700000000005</v>
          </cell>
          <cell r="I98">
            <v>0.47051700000000002</v>
          </cell>
          <cell r="J98">
            <v>0.83111900000000005</v>
          </cell>
          <cell r="K98">
            <v>0.57218000000000002</v>
          </cell>
          <cell r="O98" t="str">
            <v>SD ILE</v>
          </cell>
        </row>
        <row r="99">
          <cell r="B99" t="str">
            <v>SD VAL</v>
          </cell>
          <cell r="C99">
            <v>0.66660200000000003</v>
          </cell>
          <cell r="D99">
            <v>0.51481600000000005</v>
          </cell>
          <cell r="E99">
            <v>0.60412999999999994</v>
          </cell>
          <cell r="F99">
            <v>0.88048000000000004</v>
          </cell>
          <cell r="G99">
            <v>0.86706499999999997</v>
          </cell>
          <cell r="H99">
            <v>0.83504500000000004</v>
          </cell>
          <cell r="I99">
            <v>0.599217</v>
          </cell>
          <cell r="J99">
            <v>0.91095000000000004</v>
          </cell>
          <cell r="K99">
            <v>0.72442399999999996</v>
          </cell>
          <cell r="O99" t="str">
            <v>SD VAL</v>
          </cell>
        </row>
        <row r="100">
          <cell r="B100" t="str">
            <v>SD LEU</v>
          </cell>
          <cell r="C100">
            <v>1.151662</v>
          </cell>
          <cell r="D100">
            <v>0.86410100000000001</v>
          </cell>
          <cell r="E100">
            <v>1.018195</v>
          </cell>
          <cell r="F100">
            <v>1.5507789999999999</v>
          </cell>
          <cell r="G100">
            <v>1.534875</v>
          </cell>
          <cell r="H100">
            <v>1.524721</v>
          </cell>
          <cell r="I100">
            <v>0.94645400000000002</v>
          </cell>
          <cell r="J100">
            <v>1.4753160000000001</v>
          </cell>
          <cell r="K100">
            <v>1.316416</v>
          </cell>
          <cell r="O100" t="str">
            <v>SD LEU</v>
          </cell>
        </row>
        <row r="101">
          <cell r="B101" t="str">
            <v>SD ARG</v>
          </cell>
          <cell r="C101">
            <v>0.84611499999999995</v>
          </cell>
          <cell r="D101">
            <v>0.57312399999999997</v>
          </cell>
          <cell r="E101">
            <v>0.71292999999999995</v>
          </cell>
          <cell r="F101">
            <v>1.193379</v>
          </cell>
          <cell r="G101">
            <v>1.1678900000000001</v>
          </cell>
          <cell r="H101">
            <v>1.0672109999999999</v>
          </cell>
          <cell r="I101">
            <v>0.72290600000000005</v>
          </cell>
          <cell r="J101">
            <v>1.3056460000000001</v>
          </cell>
          <cell r="K101">
            <v>0.84843800000000003</v>
          </cell>
          <cell r="O101" t="str">
            <v>SD ARG</v>
          </cell>
        </row>
        <row r="102">
          <cell r="B102" t="str">
            <v>SD HIS</v>
          </cell>
          <cell r="C102">
            <v>0.35886400000000002</v>
          </cell>
          <cell r="D102">
            <v>0.25955800000000001</v>
          </cell>
          <cell r="E102">
            <v>0.31909999999999999</v>
          </cell>
          <cell r="F102">
            <v>0.48295100000000002</v>
          </cell>
          <cell r="G102">
            <v>0.478939</v>
          </cell>
          <cell r="H102">
            <v>0.461312</v>
          </cell>
          <cell r="I102">
            <v>0.32168200000000002</v>
          </cell>
          <cell r="J102">
            <v>0.4919</v>
          </cell>
          <cell r="K102">
            <v>0.40006999999999998</v>
          </cell>
          <cell r="O102" t="str">
            <v>SD HIS</v>
          </cell>
        </row>
        <row r="103">
          <cell r="B103" t="str">
            <v>SD PHE</v>
          </cell>
          <cell r="C103">
            <v>0.724217</v>
          </cell>
          <cell r="D103">
            <v>0.53219099999999997</v>
          </cell>
          <cell r="E103">
            <v>0.62140499999999999</v>
          </cell>
          <cell r="F103">
            <v>0.94777699999999998</v>
          </cell>
          <cell r="G103">
            <v>0.94203899999999996</v>
          </cell>
          <cell r="H103">
            <v>0.88889799999999997</v>
          </cell>
          <cell r="I103">
            <v>0.59900900000000001</v>
          </cell>
          <cell r="J103">
            <v>0.96250999999999998</v>
          </cell>
          <cell r="K103">
            <v>0.72326800000000002</v>
          </cell>
          <cell r="O103" t="str">
            <v>SD PHE</v>
          </cell>
        </row>
        <row r="104">
          <cell r="B104" t="str">
            <v>SD TYR</v>
          </cell>
          <cell r="C104">
            <v>0.49942199999999998</v>
          </cell>
          <cell r="D104">
            <v>0.33210400000000001</v>
          </cell>
          <cell r="E104">
            <v>0.41083999999999998</v>
          </cell>
          <cell r="F104">
            <v>0.68360200000000004</v>
          </cell>
          <cell r="G104">
            <v>0.67868399999999995</v>
          </cell>
          <cell r="H104">
            <v>0.64669399999999999</v>
          </cell>
          <cell r="I104">
            <v>0.386963</v>
          </cell>
          <cell r="J104">
            <v>0.67961700000000003</v>
          </cell>
          <cell r="K104">
            <v>0.51924199999999998</v>
          </cell>
          <cell r="O104" t="str">
            <v>SD TYR</v>
          </cell>
        </row>
        <row r="105">
          <cell r="B105" t="str">
            <v>SD P+T</v>
          </cell>
          <cell r="C105">
            <v>1.2236389999999999</v>
          </cell>
          <cell r="D105">
            <v>0.86429500000000004</v>
          </cell>
          <cell r="E105">
            <v>1.0322450000000001</v>
          </cell>
          <cell r="F105">
            <v>1.6313789999999999</v>
          </cell>
          <cell r="G105">
            <v>1.6207229999999999</v>
          </cell>
          <cell r="H105">
            <v>1.5355920000000001</v>
          </cell>
          <cell r="I105">
            <v>0.98597199999999996</v>
          </cell>
          <cell r="J105">
            <v>1.642128</v>
          </cell>
          <cell r="K105">
            <v>1.24251</v>
          </cell>
          <cell r="O105" t="str">
            <v>SD P+T</v>
          </cell>
        </row>
        <row r="106">
          <cell r="B106" t="str">
            <v>FE</v>
          </cell>
          <cell r="C106">
            <v>150</v>
          </cell>
          <cell r="D106">
            <v>150</v>
          </cell>
          <cell r="E106">
            <v>150</v>
          </cell>
          <cell r="F106">
            <v>150</v>
          </cell>
          <cell r="G106">
            <v>150</v>
          </cell>
          <cell r="H106">
            <v>100</v>
          </cell>
          <cell r="I106">
            <v>100</v>
          </cell>
          <cell r="J106">
            <v>150</v>
          </cell>
          <cell r="K106">
            <v>100</v>
          </cell>
          <cell r="O106" t="str">
            <v>FE</v>
          </cell>
        </row>
        <row r="107">
          <cell r="B107" t="str">
            <v>CU</v>
          </cell>
          <cell r="C107">
            <v>15</v>
          </cell>
          <cell r="D107">
            <v>15</v>
          </cell>
          <cell r="E107">
            <v>115.8</v>
          </cell>
          <cell r="F107">
            <v>120.8</v>
          </cell>
          <cell r="G107">
            <v>120.8</v>
          </cell>
          <cell r="H107">
            <v>115.8</v>
          </cell>
          <cell r="I107">
            <v>15</v>
          </cell>
          <cell r="J107">
            <v>120.8</v>
          </cell>
          <cell r="K107">
            <v>115.8</v>
          </cell>
          <cell r="O107" t="str">
            <v>CU</v>
          </cell>
        </row>
        <row r="108">
          <cell r="B108" t="str">
            <v>ZN</v>
          </cell>
          <cell r="C108">
            <v>120</v>
          </cell>
          <cell r="D108">
            <v>120</v>
          </cell>
          <cell r="E108">
            <v>120</v>
          </cell>
          <cell r="F108">
            <v>2310</v>
          </cell>
          <cell r="G108">
            <v>150</v>
          </cell>
          <cell r="H108">
            <v>100</v>
          </cell>
          <cell r="I108">
            <v>100</v>
          </cell>
          <cell r="J108">
            <v>2310</v>
          </cell>
          <cell r="K108">
            <v>100</v>
          </cell>
          <cell r="O108" t="str">
            <v>ZN</v>
          </cell>
        </row>
        <row r="109">
          <cell r="B109" t="str">
            <v>MN</v>
          </cell>
          <cell r="C109">
            <v>40.000500000000002</v>
          </cell>
          <cell r="D109">
            <v>40.000500000000002</v>
          </cell>
          <cell r="E109">
            <v>40.000500000000002</v>
          </cell>
          <cell r="F109">
            <v>40</v>
          </cell>
          <cell r="G109">
            <v>40</v>
          </cell>
          <cell r="H109">
            <v>40</v>
          </cell>
          <cell r="I109">
            <v>40</v>
          </cell>
          <cell r="J109">
            <v>40</v>
          </cell>
          <cell r="K109">
            <v>40</v>
          </cell>
          <cell r="O109" t="str">
            <v>MN</v>
          </cell>
        </row>
        <row r="110">
          <cell r="B110" t="str">
            <v>SE</v>
          </cell>
          <cell r="C110">
            <v>0.3</v>
          </cell>
          <cell r="D110">
            <v>0.3</v>
          </cell>
          <cell r="E110">
            <v>0.3</v>
          </cell>
          <cell r="F110">
            <v>0.3</v>
          </cell>
          <cell r="G110">
            <v>0.3</v>
          </cell>
          <cell r="H110">
            <v>0.3</v>
          </cell>
          <cell r="I110">
            <v>0.3</v>
          </cell>
          <cell r="J110">
            <v>0.3</v>
          </cell>
          <cell r="K110">
            <v>0.3</v>
          </cell>
          <cell r="O110" t="str">
            <v>SE</v>
          </cell>
        </row>
        <row r="111">
          <cell r="B111" t="str">
            <v>I</v>
          </cell>
          <cell r="C111">
            <v>1.0004999999999999</v>
          </cell>
          <cell r="D111">
            <v>1.0004999999999999</v>
          </cell>
          <cell r="E111">
            <v>1.0004999999999999</v>
          </cell>
          <cell r="F111">
            <v>1</v>
          </cell>
          <cell r="G111">
            <v>1</v>
          </cell>
          <cell r="H111">
            <v>1</v>
          </cell>
          <cell r="I111">
            <v>1</v>
          </cell>
          <cell r="J111">
            <v>1</v>
          </cell>
          <cell r="K111">
            <v>1</v>
          </cell>
          <cell r="O111" t="str">
            <v>I</v>
          </cell>
        </row>
        <row r="112">
          <cell r="B112" t="str">
            <v>VIT A</v>
          </cell>
          <cell r="C112">
            <v>12000</v>
          </cell>
          <cell r="D112">
            <v>12000</v>
          </cell>
          <cell r="E112">
            <v>12000</v>
          </cell>
          <cell r="F112">
            <v>12000</v>
          </cell>
          <cell r="G112">
            <v>12000</v>
          </cell>
          <cell r="H112">
            <v>8000</v>
          </cell>
          <cell r="I112">
            <v>8000</v>
          </cell>
          <cell r="J112">
            <v>12000</v>
          </cell>
          <cell r="K112">
            <v>8000</v>
          </cell>
          <cell r="O112" t="str">
            <v>VIT A</v>
          </cell>
        </row>
        <row r="113">
          <cell r="B113" t="str">
            <v>VIT D3</v>
          </cell>
          <cell r="C113">
            <v>1500</v>
          </cell>
          <cell r="D113">
            <v>1500</v>
          </cell>
          <cell r="E113">
            <v>1500</v>
          </cell>
          <cell r="F113">
            <v>1500</v>
          </cell>
          <cell r="G113">
            <v>1500</v>
          </cell>
          <cell r="H113">
            <v>1500</v>
          </cell>
          <cell r="I113">
            <v>1500</v>
          </cell>
          <cell r="J113">
            <v>1500</v>
          </cell>
          <cell r="K113">
            <v>1500</v>
          </cell>
          <cell r="O113" t="str">
            <v>VIT D3</v>
          </cell>
        </row>
        <row r="114">
          <cell r="B114" t="str">
            <v>VIT E</v>
          </cell>
          <cell r="C114">
            <v>49.999499999999998</v>
          </cell>
          <cell r="D114">
            <v>49.999499999999998</v>
          </cell>
          <cell r="E114">
            <v>49.999499999999998</v>
          </cell>
          <cell r="F114">
            <v>70</v>
          </cell>
          <cell r="G114">
            <v>70</v>
          </cell>
          <cell r="H114">
            <v>30</v>
          </cell>
          <cell r="I114">
            <v>30</v>
          </cell>
          <cell r="J114">
            <v>70</v>
          </cell>
          <cell r="K114">
            <v>30</v>
          </cell>
          <cell r="O114" t="str">
            <v>VIT E</v>
          </cell>
        </row>
        <row r="115">
          <cell r="B115" t="str">
            <v>VIT K3</v>
          </cell>
          <cell r="C115">
            <v>4.5</v>
          </cell>
          <cell r="D115">
            <v>4.5</v>
          </cell>
          <cell r="E115">
            <v>4.5</v>
          </cell>
          <cell r="F115">
            <v>5</v>
          </cell>
          <cell r="G115">
            <v>5</v>
          </cell>
          <cell r="H115">
            <v>2</v>
          </cell>
          <cell r="I115">
            <v>2</v>
          </cell>
          <cell r="J115">
            <v>5</v>
          </cell>
          <cell r="K115">
            <v>2</v>
          </cell>
          <cell r="O115" t="str">
            <v>VIT K3</v>
          </cell>
        </row>
        <row r="116">
          <cell r="B116" t="str">
            <v>VIT B1</v>
          </cell>
          <cell r="C116">
            <v>1.0004999999999999</v>
          </cell>
          <cell r="D116">
            <v>1.0004999999999999</v>
          </cell>
          <cell r="E116">
            <v>1.0004999999999999</v>
          </cell>
          <cell r="F116">
            <v>2</v>
          </cell>
          <cell r="G116">
            <v>2</v>
          </cell>
          <cell r="H116">
            <v>1</v>
          </cell>
          <cell r="I116">
            <v>1</v>
          </cell>
          <cell r="J116">
            <v>2</v>
          </cell>
          <cell r="K116">
            <v>1</v>
          </cell>
          <cell r="O116" t="str">
            <v>VIT B1</v>
          </cell>
        </row>
        <row r="117">
          <cell r="B117" t="str">
            <v>VIT B2</v>
          </cell>
          <cell r="C117">
            <v>7.0004999999999997</v>
          </cell>
          <cell r="D117">
            <v>7.0004999999999997</v>
          </cell>
          <cell r="E117">
            <v>7.0004999999999997</v>
          </cell>
          <cell r="F117">
            <v>8</v>
          </cell>
          <cell r="G117">
            <v>8</v>
          </cell>
          <cell r="H117">
            <v>4</v>
          </cell>
          <cell r="I117">
            <v>4</v>
          </cell>
          <cell r="J117">
            <v>8</v>
          </cell>
          <cell r="K117">
            <v>4</v>
          </cell>
          <cell r="O117" t="str">
            <v>VIT B2</v>
          </cell>
        </row>
        <row r="118">
          <cell r="B118" t="str">
            <v>NIACIN</v>
          </cell>
          <cell r="C118">
            <v>34.999499999999998</v>
          </cell>
          <cell r="D118">
            <v>34.999499999999998</v>
          </cell>
          <cell r="E118">
            <v>34.999499999999998</v>
          </cell>
          <cell r="F118">
            <v>40</v>
          </cell>
          <cell r="G118">
            <v>40</v>
          </cell>
          <cell r="H118">
            <v>20</v>
          </cell>
          <cell r="I118">
            <v>20</v>
          </cell>
          <cell r="J118">
            <v>40</v>
          </cell>
          <cell r="K118">
            <v>20</v>
          </cell>
          <cell r="O118" t="str">
            <v>NIACIN</v>
          </cell>
        </row>
        <row r="119">
          <cell r="B119" t="str">
            <v>CHOLINE CL</v>
          </cell>
          <cell r="C119">
            <v>600</v>
          </cell>
          <cell r="D119">
            <v>600</v>
          </cell>
          <cell r="E119">
            <v>300</v>
          </cell>
          <cell r="F119">
            <v>480</v>
          </cell>
          <cell r="G119">
            <v>0</v>
          </cell>
          <cell r="H119">
            <v>0</v>
          </cell>
          <cell r="I119">
            <v>0</v>
          </cell>
          <cell r="J119">
            <v>480</v>
          </cell>
          <cell r="K119">
            <v>0</v>
          </cell>
          <cell r="O119" t="str">
            <v>CHOLINE CL</v>
          </cell>
        </row>
        <row r="120">
          <cell r="B120" t="str">
            <v>PANT ACID</v>
          </cell>
          <cell r="C120">
            <v>19.999500000000001</v>
          </cell>
          <cell r="D120">
            <v>19.999500000000001</v>
          </cell>
          <cell r="E120">
            <v>19.999500000000001</v>
          </cell>
          <cell r="F120">
            <v>24</v>
          </cell>
          <cell r="G120">
            <v>24</v>
          </cell>
          <cell r="H120">
            <v>12</v>
          </cell>
          <cell r="I120">
            <v>12</v>
          </cell>
          <cell r="J120">
            <v>24</v>
          </cell>
          <cell r="K120">
            <v>12</v>
          </cell>
          <cell r="O120" t="str">
            <v>PANT ACID</v>
          </cell>
        </row>
        <row r="121">
          <cell r="B121" t="str">
            <v>VIT B6</v>
          </cell>
          <cell r="C121">
            <v>3</v>
          </cell>
          <cell r="D121">
            <v>3</v>
          </cell>
          <cell r="E121">
            <v>3</v>
          </cell>
          <cell r="F121">
            <v>10</v>
          </cell>
          <cell r="G121">
            <v>10</v>
          </cell>
          <cell r="H121">
            <v>2</v>
          </cell>
          <cell r="I121">
            <v>2</v>
          </cell>
          <cell r="J121">
            <v>10</v>
          </cell>
          <cell r="K121">
            <v>2</v>
          </cell>
          <cell r="O121" t="str">
            <v>VIT B6</v>
          </cell>
        </row>
        <row r="122">
          <cell r="B122" t="str">
            <v>BIOTIN</v>
          </cell>
          <cell r="C122">
            <v>0.45</v>
          </cell>
          <cell r="D122">
            <v>0.45</v>
          </cell>
          <cell r="E122">
            <v>0.45</v>
          </cell>
          <cell r="F122">
            <v>0.2</v>
          </cell>
          <cell r="G122">
            <v>0.2</v>
          </cell>
          <cell r="H122">
            <v>0.1</v>
          </cell>
          <cell r="I122">
            <v>0.1</v>
          </cell>
          <cell r="J122">
            <v>0.2</v>
          </cell>
          <cell r="K122">
            <v>0.1</v>
          </cell>
          <cell r="O122" t="str">
            <v>BIOTIN</v>
          </cell>
        </row>
        <row r="123">
          <cell r="B123" t="str">
            <v>FOLIC ACID</v>
          </cell>
          <cell r="C123">
            <v>1.9995000000000001</v>
          </cell>
          <cell r="D123">
            <v>1.9995000000000001</v>
          </cell>
          <cell r="E123">
            <v>1.9995000000000001</v>
          </cell>
          <cell r="F123">
            <v>1</v>
          </cell>
          <cell r="G123">
            <v>1</v>
          </cell>
          <cell r="H123">
            <v>0.5</v>
          </cell>
          <cell r="I123">
            <v>0.5</v>
          </cell>
          <cell r="J123">
            <v>1</v>
          </cell>
          <cell r="K123">
            <v>0.5</v>
          </cell>
          <cell r="O123" t="str">
            <v>FOLIC ACID</v>
          </cell>
        </row>
        <row r="124">
          <cell r="B124" t="str">
            <v>VIT B12</v>
          </cell>
          <cell r="C124">
            <v>4.0500000000000001E-2</v>
          </cell>
          <cell r="D124">
            <v>4.0500000000000001E-2</v>
          </cell>
          <cell r="E124">
            <v>4.0500000000000001E-2</v>
          </cell>
          <cell r="F124">
            <v>0.04</v>
          </cell>
          <cell r="G124">
            <v>0.04</v>
          </cell>
          <cell r="H124">
            <v>0.02</v>
          </cell>
          <cell r="I124">
            <v>0.02</v>
          </cell>
          <cell r="J124">
            <v>0.04</v>
          </cell>
          <cell r="K124">
            <v>0.02</v>
          </cell>
          <cell r="O124" t="str">
            <v>VIT B12</v>
          </cell>
        </row>
        <row r="125">
          <cell r="B125" t="str">
            <v>IV</v>
          </cell>
          <cell r="C125">
            <v>46.935882999999997</v>
          </cell>
          <cell r="D125">
            <v>30.489844999999999</v>
          </cell>
          <cell r="E125">
            <v>30.418645000000001</v>
          </cell>
          <cell r="F125">
            <v>45.920653000000001</v>
          </cell>
          <cell r="G125">
            <v>43.972386999999998</v>
          </cell>
          <cell r="H125">
            <v>36.914273000000001</v>
          </cell>
          <cell r="I125">
            <v>27.925588000000001</v>
          </cell>
          <cell r="J125">
            <v>42.794449999999998</v>
          </cell>
          <cell r="K125">
            <v>37.893774000000001</v>
          </cell>
          <cell r="O125" t="str">
            <v>IV</v>
          </cell>
        </row>
        <row r="126">
          <cell r="B126" t="str">
            <v>BULK DENSI</v>
          </cell>
          <cell r="C126">
            <v>537.182323</v>
          </cell>
          <cell r="D126">
            <v>497.53247499999998</v>
          </cell>
          <cell r="E126">
            <v>513.44500000000005</v>
          </cell>
          <cell r="F126">
            <v>537.00419199999999</v>
          </cell>
          <cell r="G126">
            <v>531.96735000000001</v>
          </cell>
          <cell r="H126">
            <v>521.76250000000005</v>
          </cell>
          <cell r="I126">
            <v>517.73562600000002</v>
          </cell>
          <cell r="J126">
            <v>559.07070499999998</v>
          </cell>
          <cell r="K126">
            <v>516.10199999999998</v>
          </cell>
          <cell r="O126" t="str">
            <v>BULK DENSI</v>
          </cell>
        </row>
        <row r="127">
          <cell r="B127" t="str">
            <v>PQF</v>
          </cell>
          <cell r="C127">
            <v>5.4524720000000002</v>
          </cell>
          <cell r="D127">
            <v>5.0653059999999996</v>
          </cell>
          <cell r="E127">
            <v>5.6665999999999999</v>
          </cell>
          <cell r="F127">
            <v>5.1985780000000004</v>
          </cell>
          <cell r="G127">
            <v>5.5508559999999996</v>
          </cell>
          <cell r="H127">
            <v>6.0363499999999997</v>
          </cell>
          <cell r="I127">
            <v>6.0898349999999999</v>
          </cell>
          <cell r="J127">
            <v>5.2779090000000002</v>
          </cell>
          <cell r="K127">
            <v>6.0716000000000001</v>
          </cell>
          <cell r="O127" t="str">
            <v>PQF</v>
          </cell>
        </row>
        <row r="128">
          <cell r="B128" t="str">
            <v>BULK DENSI</v>
          </cell>
          <cell r="C128">
            <v>6.5614660000000002</v>
          </cell>
          <cell r="D128">
            <v>6.7459210000000001</v>
          </cell>
          <cell r="E128">
            <v>6.8819210000000002</v>
          </cell>
          <cell r="F128">
            <v>5.2949970000000004</v>
          </cell>
          <cell r="G128">
            <v>5.7828189999999999</v>
          </cell>
          <cell r="H128">
            <v>6.9643629999999996</v>
          </cell>
          <cell r="I128">
            <v>6.8359160000000001</v>
          </cell>
          <cell r="J128">
            <v>559.07070499999998</v>
          </cell>
          <cell r="K128">
            <v>6.8458100000000002</v>
          </cell>
          <cell r="O128" t="str">
            <v>PQF</v>
          </cell>
        </row>
        <row r="129">
          <cell r="B129" t="str">
            <v>PQF</v>
          </cell>
          <cell r="C129">
            <v>0.57599999999999996</v>
          </cell>
          <cell r="D129">
            <v>0.41799999999999998</v>
          </cell>
          <cell r="E129">
            <v>0.45088699999999998</v>
          </cell>
          <cell r="F129">
            <v>0.8125</v>
          </cell>
          <cell r="G129">
            <v>0.75909700000000002</v>
          </cell>
          <cell r="H129">
            <v>0.63969900000000002</v>
          </cell>
          <cell r="I129">
            <v>0.43143799999999999</v>
          </cell>
          <cell r="J129">
            <v>5.2779090000000002</v>
          </cell>
          <cell r="K129">
            <v>0.49577599999999999</v>
          </cell>
          <cell r="O129" t="str">
            <v>SD THR</v>
          </cell>
        </row>
        <row r="130">
          <cell r="B130" t="str">
            <v>SD THR</v>
          </cell>
          <cell r="C130">
            <v>0.153</v>
          </cell>
          <cell r="D130">
            <v>0.140212</v>
          </cell>
          <cell r="E130">
            <v>0.13685600000000001</v>
          </cell>
          <cell r="F130">
            <v>0.25</v>
          </cell>
          <cell r="G130">
            <v>0.22650500000000001</v>
          </cell>
          <cell r="H130">
            <v>0.18636900000000001</v>
          </cell>
          <cell r="I130">
            <v>0.141767</v>
          </cell>
          <cell r="J130">
            <v>0.84499999999999997</v>
          </cell>
          <cell r="K130">
            <v>0.14930399999999999</v>
          </cell>
          <cell r="O130" t="str">
            <v>SD TRP</v>
          </cell>
        </row>
        <row r="131">
          <cell r="B131" t="str">
            <v>SD TRP</v>
          </cell>
          <cell r="C131">
            <v>0.51391600000000004</v>
          </cell>
          <cell r="D131">
            <v>0.40859400000000001</v>
          </cell>
          <cell r="E131">
            <v>0.43274200000000002</v>
          </cell>
          <cell r="F131">
            <v>0.79865299999999995</v>
          </cell>
          <cell r="G131">
            <v>0.71016699999999999</v>
          </cell>
          <cell r="H131">
            <v>0.612541</v>
          </cell>
          <cell r="I131">
            <v>0.42055799999999999</v>
          </cell>
          <cell r="J131">
            <v>0.26</v>
          </cell>
          <cell r="K131">
            <v>0.45257999999999998</v>
          </cell>
          <cell r="O131" t="str">
            <v>SD ILE</v>
          </cell>
        </row>
        <row r="132">
          <cell r="B132" t="str">
            <v>SD ILE</v>
          </cell>
          <cell r="C132">
            <v>0.62549999999999994</v>
          </cell>
          <cell r="D132">
            <v>0.51886900000000002</v>
          </cell>
          <cell r="E132">
            <v>0.53300000000000003</v>
          </cell>
          <cell r="F132">
            <v>0.875</v>
          </cell>
          <cell r="G132">
            <v>0.80903199999999997</v>
          </cell>
          <cell r="H132">
            <v>0.72049099999999999</v>
          </cell>
          <cell r="I132">
            <v>0.53083999999999998</v>
          </cell>
          <cell r="J132">
            <v>0.78020800000000001</v>
          </cell>
          <cell r="K132">
            <v>0.55411500000000002</v>
          </cell>
          <cell r="O132" t="str">
            <v>SD VAL</v>
          </cell>
        </row>
        <row r="133">
          <cell r="B133" t="str">
            <v>SD VAL</v>
          </cell>
          <cell r="C133">
            <v>0.93351499999999998</v>
          </cell>
          <cell r="D133">
            <v>0.79121399999999997</v>
          </cell>
          <cell r="E133">
            <v>0.82164800000000004</v>
          </cell>
          <cell r="F133">
            <v>1.4904999999999999</v>
          </cell>
          <cell r="G133">
            <v>1.423805</v>
          </cell>
          <cell r="H133">
            <v>1.327663</v>
          </cell>
          <cell r="I133">
            <v>0.81015599999999999</v>
          </cell>
          <cell r="J133">
            <v>0.91</v>
          </cell>
          <cell r="K133">
            <v>0.84872700000000001</v>
          </cell>
          <cell r="O133" t="str">
            <v>SD LEU</v>
          </cell>
        </row>
        <row r="134">
          <cell r="B134" t="str">
            <v>SD LEU</v>
          </cell>
          <cell r="C134">
            <v>0.85915200000000003</v>
          </cell>
          <cell r="D134">
            <v>0.71797699999999998</v>
          </cell>
          <cell r="E134">
            <v>0.77249299999999999</v>
          </cell>
          <cell r="F134">
            <v>1.260084</v>
          </cell>
          <cell r="G134">
            <v>1.1445669999999999</v>
          </cell>
          <cell r="H134">
            <v>1.0483800000000001</v>
          </cell>
          <cell r="I134">
            <v>0.74745499999999998</v>
          </cell>
          <cell r="J134">
            <v>1.3791500000000001</v>
          </cell>
          <cell r="K134">
            <v>0.85082199999999997</v>
          </cell>
          <cell r="O134" t="str">
            <v>SD ARG</v>
          </cell>
        </row>
        <row r="135">
          <cell r="B135" t="str">
            <v>SD ARG</v>
          </cell>
          <cell r="C135">
            <v>0.32322699999999999</v>
          </cell>
          <cell r="D135">
            <v>0.29463299999999998</v>
          </cell>
          <cell r="E135">
            <v>0.301008</v>
          </cell>
          <cell r="F135">
            <v>0.48480099999999998</v>
          </cell>
          <cell r="G135">
            <v>0.44457099999999999</v>
          </cell>
          <cell r="H135">
            <v>0.40004299999999998</v>
          </cell>
          <cell r="I135">
            <v>0.301066</v>
          </cell>
          <cell r="J135">
            <v>1.2001580000000001</v>
          </cell>
          <cell r="K135">
            <v>0.313855</v>
          </cell>
          <cell r="O135" t="str">
            <v>SD HIS</v>
          </cell>
        </row>
        <row r="136">
          <cell r="B136" t="str">
            <v>SD HIS</v>
          </cell>
          <cell r="C136">
            <v>0.63817500000000005</v>
          </cell>
          <cell r="D136">
            <v>0.54398999999999997</v>
          </cell>
          <cell r="E136">
            <v>0.56200799999999995</v>
          </cell>
          <cell r="F136">
            <v>0.94880299999999995</v>
          </cell>
          <cell r="G136">
            <v>0.86832200000000004</v>
          </cell>
          <cell r="H136">
            <v>0.76234400000000002</v>
          </cell>
          <cell r="I136">
            <v>0.55564599999999997</v>
          </cell>
          <cell r="J136">
            <v>0.46115</v>
          </cell>
          <cell r="K136">
            <v>0.57723500000000005</v>
          </cell>
          <cell r="O136" t="str">
            <v>SD PHE</v>
          </cell>
        </row>
        <row r="137">
          <cell r="B137" t="str">
            <v>SD PHE</v>
          </cell>
          <cell r="C137">
            <v>0.39222099999999999</v>
          </cell>
          <cell r="D137">
            <v>0.33477699999999999</v>
          </cell>
          <cell r="E137">
            <v>0.34526600000000002</v>
          </cell>
          <cell r="F137">
            <v>0.63998299999999997</v>
          </cell>
          <cell r="G137">
            <v>0.58738100000000004</v>
          </cell>
          <cell r="H137">
            <v>0.52473000000000003</v>
          </cell>
          <cell r="I137">
            <v>0.342225</v>
          </cell>
          <cell r="J137">
            <v>0.911825</v>
          </cell>
          <cell r="K137">
            <v>0.35720499999999999</v>
          </cell>
          <cell r="O137" t="str">
            <v>SD TYR</v>
          </cell>
        </row>
        <row r="138">
          <cell r="B138" t="str">
            <v>SD TYR</v>
          </cell>
          <cell r="C138">
            <v>1.0303960000000001</v>
          </cell>
          <cell r="D138">
            <v>0.90802700000000003</v>
          </cell>
          <cell r="E138">
            <v>0.93002099999999999</v>
          </cell>
          <cell r="F138">
            <v>1.5887849999999999</v>
          </cell>
          <cell r="G138">
            <v>1.455703</v>
          </cell>
          <cell r="H138">
            <v>1.2955890000000001</v>
          </cell>
          <cell r="I138">
            <v>0.92676000000000003</v>
          </cell>
          <cell r="J138">
            <v>0.61049600000000004</v>
          </cell>
          <cell r="K138">
            <v>0.95943900000000004</v>
          </cell>
          <cell r="O138" t="str">
            <v>SD P+T</v>
          </cell>
        </row>
        <row r="139">
          <cell r="B139" t="str">
            <v>SD P+T</v>
          </cell>
          <cell r="C139">
            <v>150</v>
          </cell>
          <cell r="D139">
            <v>150</v>
          </cell>
          <cell r="E139">
            <v>150</v>
          </cell>
          <cell r="F139">
            <v>150</v>
          </cell>
          <cell r="G139">
            <v>150</v>
          </cell>
          <cell r="H139">
            <v>100</v>
          </cell>
          <cell r="I139">
            <v>80</v>
          </cell>
          <cell r="J139">
            <v>1.522322</v>
          </cell>
          <cell r="K139">
            <v>100</v>
          </cell>
          <cell r="O139" t="str">
            <v>FE</v>
          </cell>
        </row>
        <row r="140">
          <cell r="B140" t="str">
            <v>FE</v>
          </cell>
          <cell r="C140">
            <v>15</v>
          </cell>
          <cell r="D140">
            <v>15</v>
          </cell>
          <cell r="E140">
            <v>15</v>
          </cell>
          <cell r="F140">
            <v>115.8</v>
          </cell>
          <cell r="G140">
            <v>115.8</v>
          </cell>
          <cell r="H140">
            <v>115.8</v>
          </cell>
          <cell r="I140">
            <v>12</v>
          </cell>
          <cell r="J140">
            <v>150</v>
          </cell>
          <cell r="K140">
            <v>115.8</v>
          </cell>
          <cell r="O140" t="str">
            <v>CU</v>
          </cell>
        </row>
        <row r="141">
          <cell r="B141" t="str">
            <v>CU</v>
          </cell>
          <cell r="C141">
            <v>120</v>
          </cell>
          <cell r="D141">
            <v>120</v>
          </cell>
          <cell r="E141">
            <v>120</v>
          </cell>
          <cell r="F141">
            <v>2280</v>
          </cell>
          <cell r="G141">
            <v>120</v>
          </cell>
          <cell r="H141">
            <v>100</v>
          </cell>
          <cell r="I141">
            <v>80</v>
          </cell>
          <cell r="J141">
            <v>115.8</v>
          </cell>
          <cell r="K141">
            <v>100</v>
          </cell>
          <cell r="O141" t="str">
            <v>ZN</v>
          </cell>
        </row>
        <row r="142">
          <cell r="B142" t="str">
            <v>ZN</v>
          </cell>
          <cell r="C142">
            <v>40.000500000000002</v>
          </cell>
          <cell r="D142">
            <v>40.000500000000002</v>
          </cell>
          <cell r="E142">
            <v>40.000500000000002</v>
          </cell>
          <cell r="F142">
            <v>40.000500000000002</v>
          </cell>
          <cell r="G142">
            <v>40.000500000000002</v>
          </cell>
          <cell r="H142">
            <v>40</v>
          </cell>
          <cell r="I142">
            <v>32</v>
          </cell>
          <cell r="J142">
            <v>2280</v>
          </cell>
          <cell r="K142">
            <v>40</v>
          </cell>
          <cell r="O142" t="str">
            <v>MN</v>
          </cell>
        </row>
        <row r="143">
          <cell r="B143" t="str">
            <v>MN</v>
          </cell>
          <cell r="C143">
            <v>0</v>
          </cell>
          <cell r="D143">
            <v>0</v>
          </cell>
          <cell r="E143">
            <v>0</v>
          </cell>
          <cell r="F143">
            <v>0</v>
          </cell>
          <cell r="G143">
            <v>0</v>
          </cell>
          <cell r="H143">
            <v>0</v>
          </cell>
          <cell r="I143">
            <v>0</v>
          </cell>
          <cell r="J143">
            <v>40.000500000000002</v>
          </cell>
          <cell r="K143">
            <v>0</v>
          </cell>
          <cell r="O143" t="str">
            <v>CO</v>
          </cell>
        </row>
        <row r="144">
          <cell r="B144" t="str">
            <v>CO</v>
          </cell>
          <cell r="C144">
            <v>0.3</v>
          </cell>
          <cell r="D144">
            <v>0.3</v>
          </cell>
          <cell r="E144">
            <v>0.3</v>
          </cell>
          <cell r="F144">
            <v>0.3</v>
          </cell>
          <cell r="G144">
            <v>0.3</v>
          </cell>
          <cell r="H144">
            <v>0.3</v>
          </cell>
          <cell r="I144">
            <v>0.24</v>
          </cell>
          <cell r="J144">
            <v>0</v>
          </cell>
          <cell r="K144">
            <v>0.3</v>
          </cell>
          <cell r="O144" t="str">
            <v>SE</v>
          </cell>
        </row>
        <row r="145">
          <cell r="B145" t="str">
            <v>SE</v>
          </cell>
          <cell r="C145">
            <v>1.0004999999999999</v>
          </cell>
          <cell r="D145">
            <v>1.0004999999999999</v>
          </cell>
          <cell r="E145">
            <v>1.0004999999999999</v>
          </cell>
          <cell r="F145">
            <v>1.0004999999999999</v>
          </cell>
          <cell r="G145">
            <v>1.0004999999999999</v>
          </cell>
          <cell r="H145">
            <v>1</v>
          </cell>
          <cell r="I145">
            <v>0.8</v>
          </cell>
          <cell r="J145">
            <v>0.3</v>
          </cell>
          <cell r="K145">
            <v>1</v>
          </cell>
          <cell r="O145" t="str">
            <v>I</v>
          </cell>
        </row>
        <row r="146">
          <cell r="B146" t="str">
            <v>I</v>
          </cell>
          <cell r="C146">
            <v>0</v>
          </cell>
          <cell r="D146">
            <v>0</v>
          </cell>
          <cell r="E146">
            <v>0</v>
          </cell>
          <cell r="F146">
            <v>0</v>
          </cell>
          <cell r="G146">
            <v>0</v>
          </cell>
          <cell r="H146">
            <v>0</v>
          </cell>
          <cell r="I146">
            <v>0</v>
          </cell>
          <cell r="J146">
            <v>1.0004999999999999</v>
          </cell>
          <cell r="K146">
            <v>0</v>
          </cell>
          <cell r="O146" t="str">
            <v>CAROTENE</v>
          </cell>
        </row>
        <row r="147">
          <cell r="B147" t="str">
            <v>CAROTENE</v>
          </cell>
          <cell r="C147">
            <v>12000</v>
          </cell>
          <cell r="D147">
            <v>12000</v>
          </cell>
          <cell r="E147">
            <v>12000</v>
          </cell>
          <cell r="F147">
            <v>12000</v>
          </cell>
          <cell r="G147">
            <v>12000</v>
          </cell>
          <cell r="H147">
            <v>8000</v>
          </cell>
          <cell r="I147">
            <v>6400</v>
          </cell>
          <cell r="J147">
            <v>0</v>
          </cell>
          <cell r="K147">
            <v>8000</v>
          </cell>
          <cell r="O147" t="str">
            <v>VIT A</v>
          </cell>
        </row>
        <row r="148">
          <cell r="B148" t="str">
            <v>VIT A</v>
          </cell>
          <cell r="C148">
            <v>1500</v>
          </cell>
          <cell r="D148">
            <v>1500</v>
          </cell>
          <cell r="E148">
            <v>1500</v>
          </cell>
          <cell r="F148">
            <v>1500</v>
          </cell>
          <cell r="G148">
            <v>1500</v>
          </cell>
          <cell r="H148">
            <v>1500</v>
          </cell>
          <cell r="I148">
            <v>1200</v>
          </cell>
          <cell r="J148">
            <v>12000</v>
          </cell>
          <cell r="K148">
            <v>1500</v>
          </cell>
          <cell r="O148" t="str">
            <v>VIT D3</v>
          </cell>
        </row>
        <row r="149">
          <cell r="B149" t="str">
            <v>VIT D3</v>
          </cell>
          <cell r="C149">
            <v>100.00005</v>
          </cell>
          <cell r="D149">
            <v>100.00005</v>
          </cell>
          <cell r="E149">
            <v>100.00005</v>
          </cell>
          <cell r="F149">
            <v>100.00005</v>
          </cell>
          <cell r="G149">
            <v>100.00005</v>
          </cell>
          <cell r="H149">
            <v>30</v>
          </cell>
          <cell r="I149">
            <v>24</v>
          </cell>
          <cell r="J149">
            <v>1500</v>
          </cell>
          <cell r="K149">
            <v>30</v>
          </cell>
          <cell r="O149" t="str">
            <v>VIT E</v>
          </cell>
        </row>
        <row r="150">
          <cell r="B150" t="str">
            <v>VIT E</v>
          </cell>
          <cell r="C150">
            <v>4.5</v>
          </cell>
          <cell r="D150">
            <v>4.5</v>
          </cell>
          <cell r="E150">
            <v>4.5</v>
          </cell>
          <cell r="F150">
            <v>4.5</v>
          </cell>
          <cell r="G150">
            <v>4.5</v>
          </cell>
          <cell r="H150">
            <v>2</v>
          </cell>
          <cell r="I150">
            <v>1.6</v>
          </cell>
          <cell r="J150">
            <v>100.00005</v>
          </cell>
          <cell r="K150">
            <v>2</v>
          </cell>
          <cell r="O150" t="str">
            <v>VIT K3</v>
          </cell>
        </row>
        <row r="151">
          <cell r="B151" t="str">
            <v>VIT K3</v>
          </cell>
          <cell r="C151">
            <v>1.0004999999999999</v>
          </cell>
          <cell r="D151">
            <v>1.0004999999999999</v>
          </cell>
          <cell r="E151">
            <v>1.0004999999999999</v>
          </cell>
          <cell r="F151">
            <v>1.0004999999999999</v>
          </cell>
          <cell r="G151">
            <v>1.0004999999999999</v>
          </cell>
          <cell r="H151">
            <v>1</v>
          </cell>
          <cell r="I151">
            <v>0.8</v>
          </cell>
          <cell r="J151">
            <v>4.5</v>
          </cell>
          <cell r="K151">
            <v>1</v>
          </cell>
          <cell r="O151" t="str">
            <v>VIT B1</v>
          </cell>
        </row>
        <row r="152">
          <cell r="B152" t="str">
            <v>VIT B1</v>
          </cell>
          <cell r="C152">
            <v>7.0004999999999997</v>
          </cell>
          <cell r="D152">
            <v>7.0004999999999997</v>
          </cell>
          <cell r="E152">
            <v>7.0004999999999997</v>
          </cell>
          <cell r="F152">
            <v>7.0004999999999997</v>
          </cell>
          <cell r="G152">
            <v>7.0004999999999997</v>
          </cell>
          <cell r="H152">
            <v>4</v>
          </cell>
          <cell r="I152">
            <v>3.2</v>
          </cell>
          <cell r="J152">
            <v>1.0004999999999999</v>
          </cell>
          <cell r="K152">
            <v>4</v>
          </cell>
          <cell r="O152" t="str">
            <v>VIT B2</v>
          </cell>
        </row>
        <row r="153">
          <cell r="B153" t="str">
            <v>VIT B2</v>
          </cell>
          <cell r="C153">
            <v>34.999499999999998</v>
          </cell>
          <cell r="D153">
            <v>34.999499999999998</v>
          </cell>
          <cell r="E153">
            <v>34.999499999999998</v>
          </cell>
          <cell r="F153">
            <v>34.999499999999998</v>
          </cell>
          <cell r="G153">
            <v>34.999499999999998</v>
          </cell>
          <cell r="H153">
            <v>20</v>
          </cell>
          <cell r="I153">
            <v>16</v>
          </cell>
          <cell r="J153">
            <v>7.0004999999999997</v>
          </cell>
          <cell r="K153">
            <v>20</v>
          </cell>
          <cell r="O153" t="str">
            <v>NIACIN</v>
          </cell>
        </row>
        <row r="154">
          <cell r="B154" t="str">
            <v>NIACIN</v>
          </cell>
          <cell r="C154">
            <v>521</v>
          </cell>
          <cell r="D154">
            <v>521</v>
          </cell>
          <cell r="E154">
            <v>416.8</v>
          </cell>
          <cell r="F154">
            <v>416.8</v>
          </cell>
          <cell r="G154">
            <v>0</v>
          </cell>
          <cell r="H154">
            <v>0</v>
          </cell>
          <cell r="I154">
            <v>0</v>
          </cell>
          <cell r="J154">
            <v>34.999499999999998</v>
          </cell>
          <cell r="K154">
            <v>0</v>
          </cell>
          <cell r="O154" t="str">
            <v>CHOLINE</v>
          </cell>
        </row>
        <row r="155">
          <cell r="B155" t="str">
            <v>CHOLINE</v>
          </cell>
          <cell r="C155">
            <v>600</v>
          </cell>
          <cell r="D155">
            <v>600</v>
          </cell>
          <cell r="E155">
            <v>480</v>
          </cell>
          <cell r="F155">
            <v>480</v>
          </cell>
          <cell r="G155">
            <v>0</v>
          </cell>
          <cell r="H155">
            <v>0</v>
          </cell>
          <cell r="I155">
            <v>0</v>
          </cell>
          <cell r="J155">
            <v>416.8</v>
          </cell>
          <cell r="K155">
            <v>0</v>
          </cell>
          <cell r="O155" t="str">
            <v>CHOLINE CL</v>
          </cell>
        </row>
        <row r="156">
          <cell r="B156" t="str">
            <v>CHOLINE CL</v>
          </cell>
          <cell r="C156">
            <v>19.999500000000001</v>
          </cell>
          <cell r="D156">
            <v>19.999500000000001</v>
          </cell>
          <cell r="E156">
            <v>19.999500000000001</v>
          </cell>
          <cell r="F156">
            <v>19.999500000000001</v>
          </cell>
          <cell r="G156">
            <v>19.999500000000001</v>
          </cell>
          <cell r="H156">
            <v>12</v>
          </cell>
          <cell r="I156">
            <v>9.6</v>
          </cell>
          <cell r="J156">
            <v>480</v>
          </cell>
          <cell r="K156">
            <v>12</v>
          </cell>
          <cell r="O156" t="str">
            <v>PANT ACID</v>
          </cell>
        </row>
        <row r="157">
          <cell r="B157" t="str">
            <v>PANT ACID</v>
          </cell>
          <cell r="C157">
            <v>3</v>
          </cell>
          <cell r="D157">
            <v>3</v>
          </cell>
          <cell r="E157">
            <v>3</v>
          </cell>
          <cell r="F157">
            <v>3</v>
          </cell>
          <cell r="G157">
            <v>3</v>
          </cell>
          <cell r="H157">
            <v>2</v>
          </cell>
          <cell r="I157">
            <v>1.6</v>
          </cell>
          <cell r="J157">
            <v>19.999500000000001</v>
          </cell>
          <cell r="K157">
            <v>2</v>
          </cell>
          <cell r="O157" t="str">
            <v>VIT B6</v>
          </cell>
        </row>
        <row r="158">
          <cell r="B158" t="str">
            <v>VIT B6</v>
          </cell>
          <cell r="C158">
            <v>0.45</v>
          </cell>
          <cell r="D158">
            <v>0.45</v>
          </cell>
          <cell r="E158">
            <v>0.45</v>
          </cell>
          <cell r="F158">
            <v>0.45</v>
          </cell>
          <cell r="G158">
            <v>0.45</v>
          </cell>
          <cell r="H158">
            <v>0.1</v>
          </cell>
          <cell r="I158">
            <v>0.08</v>
          </cell>
          <cell r="J158">
            <v>3</v>
          </cell>
          <cell r="K158">
            <v>0.1</v>
          </cell>
          <cell r="O158" t="str">
            <v>BIOTIN</v>
          </cell>
        </row>
        <row r="159">
          <cell r="B159" t="str">
            <v>BIOTIN</v>
          </cell>
          <cell r="C159">
            <v>1.9995000000000001</v>
          </cell>
          <cell r="D159">
            <v>1.9995000000000001</v>
          </cell>
          <cell r="E159">
            <v>1.9995000000000001</v>
          </cell>
          <cell r="F159">
            <v>1.9995000000000001</v>
          </cell>
          <cell r="G159">
            <v>1.9995000000000001</v>
          </cell>
          <cell r="H159">
            <v>0.5</v>
          </cell>
          <cell r="I159">
            <v>0.4</v>
          </cell>
          <cell r="J159">
            <v>0.45</v>
          </cell>
          <cell r="K159">
            <v>0.5</v>
          </cell>
          <cell r="O159" t="str">
            <v>FOLIC ACID</v>
          </cell>
        </row>
        <row r="160">
          <cell r="B160" t="str">
            <v>FOLIC ACID</v>
          </cell>
          <cell r="C160">
            <v>4.0500000000000001E-2</v>
          </cell>
          <cell r="D160">
            <v>4.0500000000000001E-2</v>
          </cell>
          <cell r="E160">
            <v>4.0500000000000001E-2</v>
          </cell>
          <cell r="F160">
            <v>4.0500000000000001E-2</v>
          </cell>
          <cell r="G160">
            <v>4.0500000000000001E-2</v>
          </cell>
          <cell r="H160">
            <v>0.02</v>
          </cell>
          <cell r="I160">
            <v>1.6E-2</v>
          </cell>
          <cell r="J160">
            <v>1.9995000000000001</v>
          </cell>
          <cell r="K160">
            <v>0.02</v>
          </cell>
          <cell r="O160" t="str">
            <v>VIT B12</v>
          </cell>
        </row>
        <row r="161">
          <cell r="B161" t="str">
            <v>VIT B12</v>
          </cell>
          <cell r="C161">
            <v>0</v>
          </cell>
          <cell r="D161">
            <v>0</v>
          </cell>
          <cell r="E161">
            <v>0</v>
          </cell>
          <cell r="F161">
            <v>0</v>
          </cell>
          <cell r="G161">
            <v>0</v>
          </cell>
          <cell r="H161">
            <v>0</v>
          </cell>
          <cell r="I161">
            <v>0</v>
          </cell>
          <cell r="J161">
            <v>4.0500000000000001E-2</v>
          </cell>
          <cell r="K161">
            <v>0</v>
          </cell>
          <cell r="O161" t="str">
            <v>VIT C</v>
          </cell>
        </row>
        <row r="162">
          <cell r="B162" t="str">
            <v>VIT C</v>
          </cell>
          <cell r="C162">
            <v>0</v>
          </cell>
          <cell r="D162">
            <v>0</v>
          </cell>
          <cell r="E162">
            <v>0</v>
          </cell>
          <cell r="F162">
            <v>0</v>
          </cell>
          <cell r="G162">
            <v>0</v>
          </cell>
          <cell r="H162">
            <v>0</v>
          </cell>
          <cell r="I162">
            <v>0</v>
          </cell>
          <cell r="J162">
            <v>0</v>
          </cell>
          <cell r="K162">
            <v>0</v>
          </cell>
          <cell r="O162" t="str">
            <v>BETAINE</v>
          </cell>
        </row>
        <row r="163">
          <cell r="B163" t="str">
            <v>BETAINE</v>
          </cell>
          <cell r="C163">
            <v>0</v>
          </cell>
          <cell r="D163">
            <v>0</v>
          </cell>
          <cell r="E163">
            <v>0</v>
          </cell>
          <cell r="F163">
            <v>0</v>
          </cell>
          <cell r="G163">
            <v>0</v>
          </cell>
          <cell r="H163">
            <v>0</v>
          </cell>
          <cell r="I163">
            <v>0</v>
          </cell>
          <cell r="J163">
            <v>0</v>
          </cell>
          <cell r="K163">
            <v>0</v>
          </cell>
          <cell r="O163" t="str">
            <v>CARNITINE</v>
          </cell>
        </row>
        <row r="164">
          <cell r="B164" t="str">
            <v>CARNITINE</v>
          </cell>
          <cell r="C164">
            <v>0</v>
          </cell>
          <cell r="D164">
            <v>0</v>
          </cell>
          <cell r="E164">
            <v>0</v>
          </cell>
          <cell r="F164">
            <v>0</v>
          </cell>
          <cell r="G164">
            <v>0</v>
          </cell>
          <cell r="H164">
            <v>0</v>
          </cell>
          <cell r="I164">
            <v>0</v>
          </cell>
          <cell r="J164">
            <v>0</v>
          </cell>
          <cell r="K164">
            <v>0</v>
          </cell>
          <cell r="O164" t="str">
            <v>PABA</v>
          </cell>
        </row>
        <row r="165">
          <cell r="B165" t="str">
            <v>PABA</v>
          </cell>
          <cell r="C165">
            <v>0</v>
          </cell>
          <cell r="D165">
            <v>0</v>
          </cell>
          <cell r="E165">
            <v>0</v>
          </cell>
          <cell r="F165">
            <v>0</v>
          </cell>
          <cell r="G165">
            <v>0</v>
          </cell>
          <cell r="H165">
            <v>0</v>
          </cell>
          <cell r="I165">
            <v>0</v>
          </cell>
          <cell r="J165">
            <v>0</v>
          </cell>
          <cell r="K165">
            <v>0</v>
          </cell>
          <cell r="O165" t="str">
            <v>OA 18:1</v>
          </cell>
        </row>
        <row r="166">
          <cell r="B166" t="str">
            <v>OA 18:1</v>
          </cell>
          <cell r="C166">
            <v>0</v>
          </cell>
          <cell r="D166">
            <v>0</v>
          </cell>
          <cell r="E166">
            <v>0</v>
          </cell>
          <cell r="F166">
            <v>0</v>
          </cell>
          <cell r="G166">
            <v>0</v>
          </cell>
          <cell r="H166">
            <v>0</v>
          </cell>
          <cell r="I166">
            <v>0</v>
          </cell>
          <cell r="J166">
            <v>0</v>
          </cell>
          <cell r="K166">
            <v>0</v>
          </cell>
          <cell r="O166" t="str">
            <v>LA 18:2</v>
          </cell>
        </row>
        <row r="167">
          <cell r="B167" t="str">
            <v>LA 18:2</v>
          </cell>
          <cell r="C167">
            <v>0</v>
          </cell>
          <cell r="D167">
            <v>0</v>
          </cell>
          <cell r="E167">
            <v>0</v>
          </cell>
          <cell r="F167">
            <v>0</v>
          </cell>
          <cell r="G167">
            <v>0</v>
          </cell>
          <cell r="H167">
            <v>0</v>
          </cell>
          <cell r="I167">
            <v>0</v>
          </cell>
          <cell r="J167">
            <v>0</v>
          </cell>
          <cell r="K167">
            <v>0</v>
          </cell>
          <cell r="O167" t="str">
            <v>ALA 18:3</v>
          </cell>
        </row>
        <row r="168">
          <cell r="B168" t="str">
            <v>ALA 18:3</v>
          </cell>
          <cell r="C168">
            <v>0</v>
          </cell>
          <cell r="D168">
            <v>0</v>
          </cell>
          <cell r="E168">
            <v>0</v>
          </cell>
          <cell r="F168">
            <v>0</v>
          </cell>
          <cell r="G168">
            <v>0</v>
          </cell>
          <cell r="H168">
            <v>0</v>
          </cell>
          <cell r="I168">
            <v>0</v>
          </cell>
          <cell r="J168">
            <v>0</v>
          </cell>
          <cell r="K168">
            <v>0</v>
          </cell>
          <cell r="O168" t="str">
            <v>EPA 20:5</v>
          </cell>
        </row>
        <row r="169">
          <cell r="B169" t="str">
            <v>EPA 20:5</v>
          </cell>
          <cell r="C169">
            <v>0</v>
          </cell>
          <cell r="D169">
            <v>0</v>
          </cell>
          <cell r="E169">
            <v>0</v>
          </cell>
          <cell r="F169">
            <v>0</v>
          </cell>
          <cell r="G169">
            <v>0</v>
          </cell>
          <cell r="H169">
            <v>0</v>
          </cell>
          <cell r="I169">
            <v>0</v>
          </cell>
          <cell r="J169">
            <v>0</v>
          </cell>
          <cell r="K169">
            <v>0</v>
          </cell>
          <cell r="O169" t="str">
            <v>DHA 22:6</v>
          </cell>
        </row>
        <row r="170">
          <cell r="B170" t="str">
            <v>DHA 22:6</v>
          </cell>
          <cell r="C170">
            <v>0</v>
          </cell>
          <cell r="D170">
            <v>0</v>
          </cell>
          <cell r="E170">
            <v>0</v>
          </cell>
          <cell r="F170">
            <v>0</v>
          </cell>
          <cell r="G170">
            <v>0</v>
          </cell>
          <cell r="H170">
            <v>0</v>
          </cell>
          <cell r="I170">
            <v>0</v>
          </cell>
          <cell r="J170">
            <v>0</v>
          </cell>
          <cell r="K170">
            <v>0</v>
          </cell>
          <cell r="O170" t="str">
            <v>GLA 18:3</v>
          </cell>
        </row>
        <row r="171">
          <cell r="B171" t="str">
            <v>GLA 18:3</v>
          </cell>
          <cell r="C171">
            <v>0</v>
          </cell>
          <cell r="D171">
            <v>0</v>
          </cell>
          <cell r="E171">
            <v>0</v>
          </cell>
          <cell r="F171">
            <v>0</v>
          </cell>
          <cell r="G171">
            <v>0</v>
          </cell>
          <cell r="H171">
            <v>0</v>
          </cell>
          <cell r="I171">
            <v>0</v>
          </cell>
          <cell r="J171">
            <v>0</v>
          </cell>
          <cell r="K171">
            <v>0</v>
          </cell>
          <cell r="O171" t="str">
            <v>DGLA 20:3</v>
          </cell>
        </row>
        <row r="172">
          <cell r="B172" t="str">
            <v>DGLA 20:3</v>
          </cell>
          <cell r="C172">
            <v>0</v>
          </cell>
          <cell r="D172">
            <v>0</v>
          </cell>
          <cell r="E172">
            <v>0</v>
          </cell>
          <cell r="F172">
            <v>0</v>
          </cell>
          <cell r="G172">
            <v>0</v>
          </cell>
          <cell r="H172">
            <v>0</v>
          </cell>
          <cell r="I172">
            <v>0</v>
          </cell>
          <cell r="J172">
            <v>0</v>
          </cell>
          <cell r="K172">
            <v>0</v>
          </cell>
          <cell r="O172" t="str">
            <v>AA 20:4</v>
          </cell>
        </row>
        <row r="173">
          <cell r="B173" t="str">
            <v>AA 20:4</v>
          </cell>
          <cell r="C173">
            <v>33.977490000000003</v>
          </cell>
          <cell r="D173">
            <v>30.616900000000001</v>
          </cell>
          <cell r="E173">
            <v>28.928863</v>
          </cell>
          <cell r="F173">
            <v>49.074347000000003</v>
          </cell>
          <cell r="G173">
            <v>43.839334999999998</v>
          </cell>
          <cell r="H173">
            <v>42.893531000000003</v>
          </cell>
          <cell r="I173">
            <v>30.760967000000001</v>
          </cell>
          <cell r="J173">
            <v>0</v>
          </cell>
          <cell r="K173">
            <v>29.528113999999999</v>
          </cell>
          <cell r="O173" t="str">
            <v>IV</v>
          </cell>
        </row>
        <row r="174">
          <cell r="B174" t="str">
            <v>IV</v>
          </cell>
          <cell r="C174">
            <v>600.86658799999998</v>
          </cell>
          <cell r="D174">
            <v>481.43822999999998</v>
          </cell>
          <cell r="E174">
            <v>513.18252600000005</v>
          </cell>
          <cell r="F174">
            <v>558.50261</v>
          </cell>
          <cell r="G174">
            <v>565.53095800000006</v>
          </cell>
          <cell r="H174">
            <v>553.28544999999997</v>
          </cell>
          <cell r="I174">
            <v>480.791065</v>
          </cell>
          <cell r="J174">
            <v>43.397458999999998</v>
          </cell>
          <cell r="K174">
            <v>516.08417899999995</v>
          </cell>
          <cell r="O174" t="str">
            <v>BULK DENSI</v>
          </cell>
        </row>
        <row r="175">
          <cell r="B175" t="str">
            <v>BULK DENSI</v>
          </cell>
          <cell r="C175">
            <v>6.4317780000000004</v>
          </cell>
          <cell r="D175">
            <v>6.631488</v>
          </cell>
          <cell r="E175">
            <v>6.6708999999999996</v>
          </cell>
          <cell r="F175">
            <v>5.059609</v>
          </cell>
          <cell r="G175">
            <v>5.5763730000000002</v>
          </cell>
          <cell r="H175">
            <v>5.6517249999999999</v>
          </cell>
          <cell r="I175">
            <v>6.6679630000000003</v>
          </cell>
          <cell r="J175">
            <v>558.31002100000001</v>
          </cell>
          <cell r="K175">
            <v>6.5106279999999996</v>
          </cell>
          <cell r="O175" t="str">
            <v>PQF</v>
          </cell>
        </row>
        <row r="176">
          <cell r="B176" t="str">
            <v>PQF</v>
          </cell>
          <cell r="C176">
            <v>0</v>
          </cell>
          <cell r="D176">
            <v>0</v>
          </cell>
          <cell r="E176">
            <v>0</v>
          </cell>
          <cell r="F176">
            <v>0</v>
          </cell>
          <cell r="G176">
            <v>0</v>
          </cell>
          <cell r="H176">
            <v>0</v>
          </cell>
          <cell r="I176">
            <v>0</v>
          </cell>
          <cell r="J176">
            <v>5.3501260000000004</v>
          </cell>
          <cell r="K176">
            <v>0</v>
          </cell>
          <cell r="O176" t="str">
            <v>RAC</v>
          </cell>
        </row>
        <row r="177">
          <cell r="B177" t="str">
            <v>RAC</v>
          </cell>
          <cell r="C177">
            <v>0</v>
          </cell>
          <cell r="D177">
            <v>0</v>
          </cell>
          <cell r="E177">
            <v>0</v>
          </cell>
          <cell r="F177">
            <v>0</v>
          </cell>
          <cell r="G177">
            <v>0</v>
          </cell>
          <cell r="H177">
            <v>0</v>
          </cell>
          <cell r="I177">
            <v>0</v>
          </cell>
          <cell r="J177">
            <v>0</v>
          </cell>
          <cell r="K177">
            <v>0</v>
          </cell>
          <cell r="O177" t="str">
            <v>TYLOSIN</v>
          </cell>
        </row>
        <row r="178">
          <cell r="B178" t="str">
            <v>TYLOSIN</v>
          </cell>
          <cell r="C178">
            <v>0</v>
          </cell>
          <cell r="D178">
            <v>0</v>
          </cell>
          <cell r="E178">
            <v>0</v>
          </cell>
          <cell r="F178">
            <v>0</v>
          </cell>
          <cell r="G178">
            <v>0</v>
          </cell>
          <cell r="H178">
            <v>0</v>
          </cell>
          <cell r="I178">
            <v>0</v>
          </cell>
          <cell r="J178">
            <v>0</v>
          </cell>
          <cell r="K178">
            <v>0</v>
          </cell>
          <cell r="O178" t="str">
            <v>TIAMULIN</v>
          </cell>
        </row>
        <row r="179">
          <cell r="B179" t="str">
            <v>TIAMULIN</v>
          </cell>
          <cell r="C179">
            <v>0</v>
          </cell>
          <cell r="D179">
            <v>0</v>
          </cell>
          <cell r="E179">
            <v>0</v>
          </cell>
          <cell r="F179">
            <v>0</v>
          </cell>
          <cell r="G179">
            <v>0</v>
          </cell>
          <cell r="H179">
            <v>0</v>
          </cell>
          <cell r="I179">
            <v>0</v>
          </cell>
          <cell r="J179">
            <v>0</v>
          </cell>
          <cell r="K179">
            <v>0</v>
          </cell>
          <cell r="O179" t="str">
            <v>LINCO</v>
          </cell>
        </row>
        <row r="180">
          <cell r="B180" t="str">
            <v>LINCO</v>
          </cell>
          <cell r="C180">
            <v>0</v>
          </cell>
          <cell r="D180">
            <v>0</v>
          </cell>
          <cell r="E180">
            <v>0</v>
          </cell>
          <cell r="F180">
            <v>0</v>
          </cell>
          <cell r="G180">
            <v>0</v>
          </cell>
          <cell r="H180">
            <v>0</v>
          </cell>
          <cell r="I180">
            <v>0</v>
          </cell>
          <cell r="J180">
            <v>0</v>
          </cell>
          <cell r="K180">
            <v>0</v>
          </cell>
          <cell r="O180" t="str">
            <v>CTC</v>
          </cell>
        </row>
        <row r="181">
          <cell r="B181" t="str">
            <v>CTC</v>
          </cell>
          <cell r="C181">
            <v>0</v>
          </cell>
          <cell r="D181">
            <v>0</v>
          </cell>
          <cell r="E181">
            <v>0</v>
          </cell>
          <cell r="F181">
            <v>0</v>
          </cell>
          <cell r="G181">
            <v>0</v>
          </cell>
          <cell r="H181">
            <v>0</v>
          </cell>
          <cell r="I181">
            <v>0</v>
          </cell>
          <cell r="J181">
            <v>0</v>
          </cell>
          <cell r="K181">
            <v>0</v>
          </cell>
          <cell r="O181" t="str">
            <v>OTC</v>
          </cell>
        </row>
        <row r="182">
          <cell r="B182" t="str">
            <v>OTC</v>
          </cell>
          <cell r="C182">
            <v>0</v>
          </cell>
          <cell r="D182">
            <v>0</v>
          </cell>
          <cell r="E182">
            <v>0</v>
          </cell>
          <cell r="F182">
            <v>0</v>
          </cell>
          <cell r="G182">
            <v>0</v>
          </cell>
          <cell r="H182">
            <v>0</v>
          </cell>
          <cell r="I182">
            <v>0</v>
          </cell>
          <cell r="J182">
            <v>0</v>
          </cell>
          <cell r="K182">
            <v>0</v>
          </cell>
          <cell r="O182" t="str">
            <v>PEN</v>
          </cell>
        </row>
        <row r="183">
          <cell r="B183" t="str">
            <v>PEN</v>
          </cell>
          <cell r="C183">
            <v>0</v>
          </cell>
          <cell r="D183">
            <v>0</v>
          </cell>
          <cell r="E183">
            <v>0</v>
          </cell>
          <cell r="F183">
            <v>0</v>
          </cell>
          <cell r="G183">
            <v>0</v>
          </cell>
          <cell r="H183">
            <v>0</v>
          </cell>
          <cell r="I183">
            <v>0</v>
          </cell>
          <cell r="J183">
            <v>0</v>
          </cell>
          <cell r="K183">
            <v>0</v>
          </cell>
          <cell r="O183" t="str">
            <v>VIR</v>
          </cell>
        </row>
        <row r="184">
          <cell r="B184" t="str">
            <v>VIR</v>
          </cell>
          <cell r="C184">
            <v>0</v>
          </cell>
          <cell r="D184">
            <v>0</v>
          </cell>
          <cell r="E184">
            <v>0</v>
          </cell>
          <cell r="F184">
            <v>0</v>
          </cell>
          <cell r="G184">
            <v>0</v>
          </cell>
          <cell r="H184">
            <v>0</v>
          </cell>
          <cell r="I184">
            <v>0</v>
          </cell>
          <cell r="J184">
            <v>0</v>
          </cell>
          <cell r="K184">
            <v>0</v>
          </cell>
          <cell r="O184" t="str">
            <v>SULFA</v>
          </cell>
        </row>
        <row r="185">
          <cell r="B185" t="str">
            <v>SULFA</v>
          </cell>
          <cell r="C185">
            <v>0</v>
          </cell>
          <cell r="D185">
            <v>0</v>
          </cell>
          <cell r="E185">
            <v>0</v>
          </cell>
          <cell r="F185">
            <v>0</v>
          </cell>
          <cell r="G185">
            <v>0</v>
          </cell>
          <cell r="H185">
            <v>0</v>
          </cell>
          <cell r="I185">
            <v>0</v>
          </cell>
          <cell r="J185">
            <v>0</v>
          </cell>
          <cell r="K185">
            <v>0</v>
          </cell>
          <cell r="O185" t="str">
            <v>SPCM</v>
          </cell>
        </row>
        <row r="186">
          <cell r="B186" t="str">
            <v>SPCM</v>
          </cell>
          <cell r="C186">
            <v>0</v>
          </cell>
          <cell r="D186">
            <v>0</v>
          </cell>
          <cell r="E186">
            <v>0</v>
          </cell>
          <cell r="F186">
            <v>0</v>
          </cell>
          <cell r="G186">
            <v>0</v>
          </cell>
          <cell r="H186">
            <v>0</v>
          </cell>
          <cell r="I186">
            <v>0</v>
          </cell>
          <cell r="J186">
            <v>0</v>
          </cell>
          <cell r="K186">
            <v>0</v>
          </cell>
          <cell r="O186" t="str">
            <v>TIL</v>
          </cell>
        </row>
        <row r="187">
          <cell r="B187" t="str">
            <v>TIL</v>
          </cell>
          <cell r="C187">
            <v>0</v>
          </cell>
          <cell r="D187">
            <v>0</v>
          </cell>
          <cell r="E187">
            <v>0</v>
          </cell>
          <cell r="F187">
            <v>0</v>
          </cell>
          <cell r="G187">
            <v>0</v>
          </cell>
          <cell r="H187">
            <v>0</v>
          </cell>
          <cell r="I187">
            <v>0</v>
          </cell>
          <cell r="J187">
            <v>0</v>
          </cell>
          <cell r="K187">
            <v>0</v>
          </cell>
          <cell r="O187" t="str">
            <v>FBZ</v>
          </cell>
        </row>
        <row r="188">
          <cell r="B188" t="str">
            <v>FBZ</v>
          </cell>
          <cell r="C188">
            <v>0</v>
          </cell>
          <cell r="D188">
            <v>0</v>
          </cell>
          <cell r="E188">
            <v>0</v>
          </cell>
          <cell r="F188">
            <v>0</v>
          </cell>
          <cell r="G188">
            <v>0</v>
          </cell>
          <cell r="H188">
            <v>0</v>
          </cell>
          <cell r="I188">
            <v>0</v>
          </cell>
          <cell r="J188">
            <v>0</v>
          </cell>
          <cell r="K188">
            <v>0</v>
          </cell>
          <cell r="O188" t="str">
            <v>ETQ</v>
          </cell>
        </row>
        <row r="189">
          <cell r="B189" t="str">
            <v>ETQ</v>
          </cell>
          <cell r="C189">
            <v>0</v>
          </cell>
          <cell r="D189">
            <v>0</v>
          </cell>
          <cell r="E189">
            <v>0</v>
          </cell>
          <cell r="F189">
            <v>0</v>
          </cell>
          <cell r="G189">
            <v>0</v>
          </cell>
          <cell r="H189">
            <v>0</v>
          </cell>
          <cell r="I189">
            <v>0</v>
          </cell>
          <cell r="J189">
            <v>0</v>
          </cell>
          <cell r="K189">
            <v>0</v>
          </cell>
          <cell r="O189" t="str">
            <v>BHT</v>
          </cell>
        </row>
        <row r="190">
          <cell r="B190" t="str">
            <v>BHT</v>
          </cell>
          <cell r="C190">
            <v>0</v>
          </cell>
          <cell r="D190">
            <v>0</v>
          </cell>
          <cell r="E190">
            <v>0</v>
          </cell>
          <cell r="F190">
            <v>0</v>
          </cell>
          <cell r="G190">
            <v>0</v>
          </cell>
          <cell r="H190">
            <v>0</v>
          </cell>
          <cell r="I190">
            <v>0</v>
          </cell>
          <cell r="J190">
            <v>0</v>
          </cell>
          <cell r="K190">
            <v>0</v>
          </cell>
          <cell r="O190" t="str">
            <v>BHA</v>
          </cell>
        </row>
        <row r="191">
          <cell r="B191" t="str">
            <v>BHA</v>
          </cell>
          <cell r="C191">
            <v>0</v>
          </cell>
          <cell r="D191">
            <v>0</v>
          </cell>
          <cell r="E191">
            <v>0</v>
          </cell>
          <cell r="F191">
            <v>0</v>
          </cell>
          <cell r="G191">
            <v>0</v>
          </cell>
          <cell r="H191">
            <v>0</v>
          </cell>
          <cell r="I191">
            <v>0</v>
          </cell>
          <cell r="J191">
            <v>0</v>
          </cell>
          <cell r="K191">
            <v>0</v>
          </cell>
          <cell r="O191" t="str">
            <v>PPG</v>
          </cell>
        </row>
        <row r="192">
          <cell r="B192" t="str">
            <v>PPG</v>
          </cell>
          <cell r="C192">
            <v>0</v>
          </cell>
          <cell r="D192">
            <v>0</v>
          </cell>
          <cell r="E192">
            <v>0</v>
          </cell>
          <cell r="F192">
            <v>0</v>
          </cell>
          <cell r="G192">
            <v>0</v>
          </cell>
          <cell r="H192">
            <v>0</v>
          </cell>
          <cell r="I192">
            <v>0</v>
          </cell>
          <cell r="J192">
            <v>0</v>
          </cell>
          <cell r="K192">
            <v>0</v>
          </cell>
          <cell r="O192" t="str">
            <v>XILANASE</v>
          </cell>
        </row>
        <row r="193">
          <cell r="B193" t="str">
            <v>XILANASE</v>
          </cell>
          <cell r="C193">
            <v>0</v>
          </cell>
          <cell r="D193">
            <v>0</v>
          </cell>
          <cell r="E193">
            <v>0</v>
          </cell>
          <cell r="F193">
            <v>0</v>
          </cell>
          <cell r="G193">
            <v>0</v>
          </cell>
          <cell r="H193">
            <v>0</v>
          </cell>
          <cell r="I193">
            <v>0</v>
          </cell>
          <cell r="J193">
            <v>0</v>
          </cell>
          <cell r="K193">
            <v>0</v>
          </cell>
          <cell r="O193" t="str">
            <v>GLUCANASE</v>
          </cell>
        </row>
        <row r="194">
          <cell r="B194" t="str">
            <v>GLUCANASE</v>
          </cell>
          <cell r="C194">
            <v>0</v>
          </cell>
          <cell r="D194">
            <v>0</v>
          </cell>
          <cell r="E194">
            <v>0</v>
          </cell>
          <cell r="F194">
            <v>0</v>
          </cell>
          <cell r="G194">
            <v>0</v>
          </cell>
          <cell r="H194">
            <v>0</v>
          </cell>
          <cell r="I194">
            <v>0</v>
          </cell>
          <cell r="J194">
            <v>0</v>
          </cell>
          <cell r="K194">
            <v>0</v>
          </cell>
          <cell r="O194" t="str">
            <v>TANNINS</v>
          </cell>
        </row>
        <row r="195">
          <cell r="B195" t="str">
            <v>TANNINS</v>
          </cell>
          <cell r="C195">
            <v>0</v>
          </cell>
          <cell r="D195">
            <v>0</v>
          </cell>
          <cell r="E195">
            <v>0</v>
          </cell>
          <cell r="F195">
            <v>0</v>
          </cell>
          <cell r="G195">
            <v>0</v>
          </cell>
          <cell r="H195">
            <v>0</v>
          </cell>
          <cell r="I195">
            <v>0</v>
          </cell>
          <cell r="J195">
            <v>0</v>
          </cell>
          <cell r="K195">
            <v>0</v>
          </cell>
          <cell r="O195" t="str">
            <v>SAPONINS</v>
          </cell>
        </row>
        <row r="196">
          <cell r="B196" t="str">
            <v>SAPONINS</v>
          </cell>
          <cell r="C196">
            <v>0</v>
          </cell>
          <cell r="D196">
            <v>0</v>
          </cell>
          <cell r="E196">
            <v>0</v>
          </cell>
          <cell r="F196">
            <v>0</v>
          </cell>
          <cell r="G196">
            <v>0</v>
          </cell>
          <cell r="H196">
            <v>0</v>
          </cell>
          <cell r="I196">
            <v>0</v>
          </cell>
          <cell r="J196">
            <v>0</v>
          </cell>
          <cell r="K196">
            <v>0</v>
          </cell>
          <cell r="O196" t="str">
            <v>GOSSYPOL</v>
          </cell>
        </row>
        <row r="197">
          <cell r="B197" t="str">
            <v>GOSSYPOL</v>
          </cell>
          <cell r="C197">
            <v>0</v>
          </cell>
          <cell r="D197">
            <v>0</v>
          </cell>
          <cell r="E197">
            <v>0</v>
          </cell>
          <cell r="F197">
            <v>0</v>
          </cell>
          <cell r="G197">
            <v>0</v>
          </cell>
          <cell r="H197">
            <v>0</v>
          </cell>
          <cell r="I197">
            <v>0</v>
          </cell>
          <cell r="J197">
            <v>0</v>
          </cell>
          <cell r="K197">
            <v>0</v>
          </cell>
          <cell r="O197" t="str">
            <v>TIA</v>
          </cell>
        </row>
        <row r="198">
          <cell r="B198" t="str">
            <v>TIA</v>
          </cell>
          <cell r="C198">
            <v>0</v>
          </cell>
          <cell r="D198">
            <v>0</v>
          </cell>
          <cell r="E198">
            <v>0</v>
          </cell>
          <cell r="F198">
            <v>0</v>
          </cell>
          <cell r="G198">
            <v>0</v>
          </cell>
          <cell r="H198">
            <v>0</v>
          </cell>
          <cell r="I198">
            <v>0</v>
          </cell>
          <cell r="J198">
            <v>0</v>
          </cell>
          <cell r="K198">
            <v>0</v>
          </cell>
          <cell r="O198" t="str">
            <v>PDI</v>
          </cell>
        </row>
        <row r="199">
          <cell r="B199" t="str">
            <v>PDI</v>
          </cell>
          <cell r="C199">
            <v>0</v>
          </cell>
          <cell r="D199">
            <v>0</v>
          </cell>
          <cell r="E199">
            <v>0</v>
          </cell>
          <cell r="F199">
            <v>0</v>
          </cell>
          <cell r="G199">
            <v>0</v>
          </cell>
          <cell r="H199">
            <v>0</v>
          </cell>
          <cell r="I199">
            <v>0</v>
          </cell>
          <cell r="J199">
            <v>0</v>
          </cell>
          <cell r="K199">
            <v>0</v>
          </cell>
          <cell r="O199" t="str">
            <v>LECTIN</v>
          </cell>
        </row>
        <row r="200">
          <cell r="B200" t="str">
            <v>LECTIN</v>
          </cell>
          <cell r="C200">
            <v>0</v>
          </cell>
          <cell r="D200">
            <v>0</v>
          </cell>
          <cell r="E200">
            <v>0</v>
          </cell>
          <cell r="F200">
            <v>0</v>
          </cell>
          <cell r="G200">
            <v>0</v>
          </cell>
          <cell r="H200">
            <v>0</v>
          </cell>
          <cell r="I200">
            <v>0</v>
          </cell>
          <cell r="J200">
            <v>0</v>
          </cell>
          <cell r="K200">
            <v>0</v>
          </cell>
          <cell r="O200" t="str">
            <v>GLS</v>
          </cell>
        </row>
        <row r="201">
          <cell r="B201" t="str">
            <v>GLS</v>
          </cell>
          <cell r="C201">
            <v>0</v>
          </cell>
          <cell r="D201">
            <v>0</v>
          </cell>
          <cell r="E201">
            <v>0</v>
          </cell>
          <cell r="F201">
            <v>0</v>
          </cell>
          <cell r="G201">
            <v>0</v>
          </cell>
          <cell r="H201">
            <v>0</v>
          </cell>
          <cell r="I201">
            <v>0</v>
          </cell>
          <cell r="J201">
            <v>0</v>
          </cell>
          <cell r="K201">
            <v>0</v>
          </cell>
          <cell r="O201" t="str">
            <v>AFB1</v>
          </cell>
        </row>
        <row r="202">
          <cell r="B202" t="str">
            <v>AFB1</v>
          </cell>
          <cell r="C202">
            <v>0</v>
          </cell>
          <cell r="D202">
            <v>0</v>
          </cell>
          <cell r="E202">
            <v>0</v>
          </cell>
          <cell r="F202">
            <v>0</v>
          </cell>
          <cell r="G202">
            <v>0</v>
          </cell>
          <cell r="H202">
            <v>0</v>
          </cell>
          <cell r="I202">
            <v>0</v>
          </cell>
          <cell r="J202">
            <v>0</v>
          </cell>
          <cell r="K202">
            <v>0</v>
          </cell>
          <cell r="O202" t="str">
            <v>AFB2</v>
          </cell>
        </row>
        <row r="203">
          <cell r="B203" t="str">
            <v>AFB2</v>
          </cell>
          <cell r="C203">
            <v>0</v>
          </cell>
          <cell r="D203">
            <v>0</v>
          </cell>
          <cell r="E203">
            <v>0</v>
          </cell>
          <cell r="F203">
            <v>0</v>
          </cell>
          <cell r="G203">
            <v>0</v>
          </cell>
          <cell r="H203">
            <v>0</v>
          </cell>
          <cell r="I203">
            <v>0</v>
          </cell>
          <cell r="J203">
            <v>0</v>
          </cell>
          <cell r="K203">
            <v>0</v>
          </cell>
          <cell r="O203" t="str">
            <v>FB1</v>
          </cell>
        </row>
        <row r="204">
          <cell r="B204" t="str">
            <v>FB1</v>
          </cell>
          <cell r="C204">
            <v>0</v>
          </cell>
          <cell r="D204">
            <v>0</v>
          </cell>
          <cell r="E204">
            <v>0</v>
          </cell>
          <cell r="F204">
            <v>0</v>
          </cell>
          <cell r="G204">
            <v>0</v>
          </cell>
          <cell r="H204">
            <v>0</v>
          </cell>
          <cell r="I204">
            <v>0</v>
          </cell>
          <cell r="J204">
            <v>0</v>
          </cell>
          <cell r="K204">
            <v>0</v>
          </cell>
          <cell r="O204" t="str">
            <v>FB2</v>
          </cell>
        </row>
        <row r="205">
          <cell r="B205" t="str">
            <v>FB2</v>
          </cell>
          <cell r="C205">
            <v>0</v>
          </cell>
          <cell r="D205">
            <v>0</v>
          </cell>
          <cell r="E205">
            <v>0</v>
          </cell>
          <cell r="F205">
            <v>0</v>
          </cell>
          <cell r="G205">
            <v>0</v>
          </cell>
          <cell r="H205">
            <v>0</v>
          </cell>
          <cell r="I205">
            <v>0</v>
          </cell>
          <cell r="J205">
            <v>0</v>
          </cell>
          <cell r="K205">
            <v>0</v>
          </cell>
          <cell r="O205" t="str">
            <v>FB3</v>
          </cell>
        </row>
        <row r="206">
          <cell r="B206" t="str">
            <v>FB3</v>
          </cell>
          <cell r="C206">
            <v>0</v>
          </cell>
          <cell r="D206">
            <v>0</v>
          </cell>
          <cell r="E206">
            <v>0</v>
          </cell>
          <cell r="F206">
            <v>0</v>
          </cell>
          <cell r="G206">
            <v>0</v>
          </cell>
          <cell r="H206">
            <v>0</v>
          </cell>
          <cell r="I206">
            <v>0</v>
          </cell>
          <cell r="J206">
            <v>0</v>
          </cell>
          <cell r="K206">
            <v>0</v>
          </cell>
          <cell r="O206" t="str">
            <v>ZEA</v>
          </cell>
        </row>
        <row r="207">
          <cell r="B207" t="str">
            <v>ZEA</v>
          </cell>
          <cell r="C207">
            <v>0</v>
          </cell>
          <cell r="D207">
            <v>0</v>
          </cell>
          <cell r="E207">
            <v>0</v>
          </cell>
          <cell r="F207">
            <v>0</v>
          </cell>
          <cell r="G207">
            <v>0</v>
          </cell>
          <cell r="H207">
            <v>0</v>
          </cell>
          <cell r="I207">
            <v>0</v>
          </cell>
          <cell r="J207">
            <v>0</v>
          </cell>
          <cell r="K207">
            <v>0</v>
          </cell>
          <cell r="O207" t="str">
            <v>OT A</v>
          </cell>
        </row>
        <row r="208">
          <cell r="B208" t="str">
            <v>OT A</v>
          </cell>
          <cell r="C208">
            <v>1.304343</v>
          </cell>
          <cell r="D208">
            <v>2.3754460000000002</v>
          </cell>
          <cell r="E208">
            <v>2.0782090000000002</v>
          </cell>
          <cell r="F208">
            <v>1.1449720000000001</v>
          </cell>
          <cell r="G208">
            <v>1.3711329999999999</v>
          </cell>
          <cell r="H208">
            <v>1.619014</v>
          </cell>
          <cell r="I208">
            <v>2.3451849999999999</v>
          </cell>
          <cell r="J208">
            <v>0</v>
          </cell>
          <cell r="K208">
            <v>2.0021879999999999</v>
          </cell>
          <cell r="O208" t="str">
            <v>DON/VOMI</v>
          </cell>
        </row>
        <row r="209">
          <cell r="B209" t="str">
            <v>DON/VOMI</v>
          </cell>
          <cell r="C209">
            <v>0</v>
          </cell>
          <cell r="D209">
            <v>0</v>
          </cell>
          <cell r="E209">
            <v>0</v>
          </cell>
          <cell r="F209">
            <v>0</v>
          </cell>
          <cell r="G209">
            <v>0</v>
          </cell>
          <cell r="H209">
            <v>0</v>
          </cell>
          <cell r="I209">
            <v>0</v>
          </cell>
          <cell r="J209">
            <v>1.028322</v>
          </cell>
          <cell r="K209">
            <v>0</v>
          </cell>
          <cell r="O209" t="str">
            <v>HT2 TOXIN</v>
          </cell>
        </row>
        <row r="210">
          <cell r="B210" t="str">
            <v>HT2 TOXIN</v>
          </cell>
          <cell r="C210">
            <v>0</v>
          </cell>
          <cell r="D210">
            <v>0</v>
          </cell>
          <cell r="E210">
            <v>0</v>
          </cell>
          <cell r="F210">
            <v>0</v>
          </cell>
          <cell r="G210">
            <v>0</v>
          </cell>
          <cell r="H210">
            <v>0</v>
          </cell>
          <cell r="I210">
            <v>0</v>
          </cell>
          <cell r="J210">
            <v>0</v>
          </cell>
          <cell r="K210">
            <v>0</v>
          </cell>
          <cell r="O210" t="str">
            <v>NIV</v>
          </cell>
        </row>
        <row r="211">
          <cell r="B211" t="str">
            <v>NIV</v>
          </cell>
          <cell r="C211">
            <v>0</v>
          </cell>
          <cell r="D211">
            <v>0</v>
          </cell>
          <cell r="E211">
            <v>0</v>
          </cell>
          <cell r="F211">
            <v>0</v>
          </cell>
          <cell r="G211">
            <v>0</v>
          </cell>
          <cell r="H211">
            <v>0</v>
          </cell>
          <cell r="I211">
            <v>0</v>
          </cell>
          <cell r="J211">
            <v>0</v>
          </cell>
          <cell r="K211">
            <v>0</v>
          </cell>
          <cell r="O211" t="str">
            <v>T2 TOXIN</v>
          </cell>
        </row>
        <row r="212">
          <cell r="B212" t="str">
            <v>T2 TOXIN</v>
          </cell>
          <cell r="C212">
            <v>0</v>
          </cell>
          <cell r="D212">
            <v>0</v>
          </cell>
          <cell r="E212">
            <v>0</v>
          </cell>
          <cell r="F212">
            <v>0</v>
          </cell>
          <cell r="G212">
            <v>0</v>
          </cell>
          <cell r="H212">
            <v>0</v>
          </cell>
          <cell r="I212">
            <v>0</v>
          </cell>
          <cell r="J212">
            <v>0</v>
          </cell>
          <cell r="K212">
            <v>0</v>
          </cell>
          <cell r="O212" t="str">
            <v>ERGOT</v>
          </cell>
        </row>
        <row r="213">
          <cell r="B213" t="str">
            <v>ERGOT</v>
          </cell>
          <cell r="J213">
            <v>0</v>
          </cell>
        </row>
      </sheetData>
      <sheetData sheetId="1">
        <row r="6">
          <cell r="B6" t="str">
            <v>Wheat Hard Red</v>
          </cell>
          <cell r="C6">
            <v>575.97546</v>
          </cell>
          <cell r="D6">
            <v>57.597546000000001</v>
          </cell>
          <cell r="E6">
            <v>404</v>
          </cell>
        </row>
        <row r="7">
          <cell r="B7" t="str">
            <v>Barley 10.0% CP</v>
          </cell>
          <cell r="C7">
            <v>150</v>
          </cell>
          <cell r="D7">
            <v>15</v>
          </cell>
          <cell r="E7">
            <v>379</v>
          </cell>
        </row>
        <row r="8">
          <cell r="B8" t="str">
            <v>Soybean Meal 46.0% CP</v>
          </cell>
          <cell r="C8">
            <v>117</v>
          </cell>
          <cell r="D8">
            <v>11.7</v>
          </cell>
          <cell r="E8">
            <v>570</v>
          </cell>
        </row>
        <row r="9">
          <cell r="B9" t="str">
            <v>Corn DDGS</v>
          </cell>
          <cell r="C9">
            <v>100</v>
          </cell>
          <cell r="D9">
            <v>10</v>
          </cell>
          <cell r="E9">
            <v>386</v>
          </cell>
        </row>
        <row r="10">
          <cell r="B10" t="str">
            <v>Canola Oil</v>
          </cell>
          <cell r="C10">
            <v>18.974540000000001</v>
          </cell>
          <cell r="D10">
            <v>1.897454</v>
          </cell>
          <cell r="E10">
            <v>2050</v>
          </cell>
        </row>
        <row r="11">
          <cell r="B11" t="str">
            <v>Calcium Carbonate</v>
          </cell>
          <cell r="C11">
            <v>16</v>
          </cell>
          <cell r="D11">
            <v>1.6</v>
          </cell>
          <cell r="E11">
            <v>110</v>
          </cell>
        </row>
        <row r="12">
          <cell r="B12" t="str">
            <v>Mono-cal 21% P (Bulk)</v>
          </cell>
          <cell r="C12">
            <v>8</v>
          </cell>
          <cell r="D12">
            <v>0.8</v>
          </cell>
          <cell r="E12">
            <v>950</v>
          </cell>
        </row>
        <row r="13">
          <cell r="B13" t="str">
            <v>BioLys</v>
          </cell>
          <cell r="C13">
            <v>5.8</v>
          </cell>
          <cell r="D13">
            <v>0.57999999999999996</v>
          </cell>
          <cell r="E13">
            <v>2050</v>
          </cell>
        </row>
        <row r="14">
          <cell r="B14" t="str">
            <v>Salt (Bulk)</v>
          </cell>
          <cell r="C14">
            <v>4.5</v>
          </cell>
          <cell r="D14">
            <v>0.45</v>
          </cell>
          <cell r="E14">
            <v>100</v>
          </cell>
        </row>
        <row r="15">
          <cell r="B15" t="str">
            <v>GFC Sow Micro 1.5 Phytase HS</v>
          </cell>
          <cell r="C15">
            <v>1.5</v>
          </cell>
          <cell r="D15">
            <v>0.15</v>
          </cell>
          <cell r="E15">
            <v>7800</v>
          </cell>
        </row>
        <row r="16">
          <cell r="B16" t="str">
            <v>L-Threonine 98.5%</v>
          </cell>
          <cell r="C16">
            <v>1.1000000000000001</v>
          </cell>
          <cell r="D16">
            <v>0.11</v>
          </cell>
          <cell r="E16">
            <v>3300</v>
          </cell>
        </row>
        <row r="17">
          <cell r="B17" t="str">
            <v>Choline Chloride 60%</v>
          </cell>
          <cell r="C17">
            <v>1</v>
          </cell>
          <cell r="D17">
            <v>0.1</v>
          </cell>
          <cell r="E17">
            <v>2180</v>
          </cell>
        </row>
        <row r="18">
          <cell r="B18" t="str">
            <v>DL-Methionine 99.0%</v>
          </cell>
          <cell r="C18">
            <v>0.15</v>
          </cell>
          <cell r="D18">
            <v>1.4999999999999999E-2</v>
          </cell>
          <cell r="E18">
            <v>4350</v>
          </cell>
        </row>
        <row r="19">
          <cell r="B19" t="str">
            <v>L-Tryptophan 98.0%</v>
          </cell>
          <cell r="C19">
            <v>0</v>
          </cell>
          <cell r="D19">
            <v>0</v>
          </cell>
          <cell r="E19">
            <v>13750</v>
          </cell>
        </row>
        <row r="20">
          <cell r="B20" t="str">
            <v>Canola Meal 36.0% CP</v>
          </cell>
          <cell r="C20">
            <v>0</v>
          </cell>
          <cell r="D20">
            <v>0</v>
          </cell>
          <cell r="E20">
            <v>395</v>
          </cell>
        </row>
      </sheetData>
      <sheetData sheetId="2">
        <row r="6">
          <cell r="B6" t="str">
            <v>Barley 10.0% CP</v>
          </cell>
          <cell r="C6">
            <v>623.65309000000002</v>
          </cell>
          <cell r="D6">
            <v>62.365309000000003</v>
          </cell>
          <cell r="E6">
            <v>379</v>
          </cell>
        </row>
        <row r="7">
          <cell r="B7" t="str">
            <v>Wheat Hard Red</v>
          </cell>
          <cell r="C7">
            <v>150</v>
          </cell>
          <cell r="D7">
            <v>15</v>
          </cell>
          <cell r="E7">
            <v>404</v>
          </cell>
        </row>
        <row r="8">
          <cell r="B8" t="str">
            <v>Corn DDGS</v>
          </cell>
          <cell r="C8">
            <v>100</v>
          </cell>
          <cell r="D8">
            <v>10</v>
          </cell>
          <cell r="E8">
            <v>386</v>
          </cell>
        </row>
        <row r="9">
          <cell r="B9" t="str">
            <v>Canola Meal 36.0% CP</v>
          </cell>
          <cell r="C9">
            <v>50</v>
          </cell>
          <cell r="D9">
            <v>5</v>
          </cell>
          <cell r="E9">
            <v>395</v>
          </cell>
        </row>
        <row r="10">
          <cell r="B10" t="str">
            <v>Millrun</v>
          </cell>
          <cell r="C10">
            <v>38</v>
          </cell>
          <cell r="D10">
            <v>3.8</v>
          </cell>
          <cell r="E10">
            <v>380</v>
          </cell>
        </row>
        <row r="11">
          <cell r="B11" t="str">
            <v>Calcium Carbonate</v>
          </cell>
          <cell r="C11">
            <v>16</v>
          </cell>
          <cell r="D11">
            <v>1.6</v>
          </cell>
          <cell r="E11">
            <v>110</v>
          </cell>
        </row>
        <row r="12">
          <cell r="B12" t="str">
            <v>Mono-cal 21% P (Bulk)</v>
          </cell>
          <cell r="C12">
            <v>8</v>
          </cell>
          <cell r="D12">
            <v>0.8</v>
          </cell>
          <cell r="E12">
            <v>950</v>
          </cell>
        </row>
        <row r="13">
          <cell r="B13" t="str">
            <v>Salt (Bulk)</v>
          </cell>
          <cell r="C13">
            <v>5</v>
          </cell>
          <cell r="D13">
            <v>0.5</v>
          </cell>
          <cell r="E13">
            <v>100</v>
          </cell>
        </row>
        <row r="14">
          <cell r="B14" t="str">
            <v>BioLys</v>
          </cell>
          <cell r="C14">
            <v>3.1969099999999999</v>
          </cell>
          <cell r="D14">
            <v>0.319691</v>
          </cell>
          <cell r="E14">
            <v>2050</v>
          </cell>
        </row>
        <row r="15">
          <cell r="B15" t="str">
            <v>Canola Oil</v>
          </cell>
          <cell r="C15">
            <v>3</v>
          </cell>
          <cell r="D15">
            <v>0.3</v>
          </cell>
          <cell r="E15">
            <v>2050</v>
          </cell>
        </row>
        <row r="16">
          <cell r="B16" t="str">
            <v>Choline Chloride 60%</v>
          </cell>
          <cell r="C16">
            <v>1</v>
          </cell>
          <cell r="D16">
            <v>0.1</v>
          </cell>
          <cell r="E16">
            <v>2180</v>
          </cell>
        </row>
        <row r="17">
          <cell r="B17" t="str">
            <v>L-Threonine 98.5%</v>
          </cell>
          <cell r="C17">
            <v>0.65</v>
          </cell>
          <cell r="D17">
            <v>6.5000000000000002E-2</v>
          </cell>
          <cell r="E17">
            <v>3300</v>
          </cell>
        </row>
        <row r="18">
          <cell r="B18" t="str">
            <v>GFC Sow Micro 1.5 Phytase HS</v>
          </cell>
          <cell r="C18">
            <v>1.5</v>
          </cell>
          <cell r="D18">
            <v>0.15</v>
          </cell>
          <cell r="E18">
            <v>7800</v>
          </cell>
        </row>
        <row r="19">
          <cell r="B19" t="str">
            <v>Corn 8.0% CP</v>
          </cell>
          <cell r="C19">
            <v>0</v>
          </cell>
          <cell r="D19">
            <v>0</v>
          </cell>
          <cell r="E19">
            <v>440</v>
          </cell>
        </row>
      </sheetData>
      <sheetData sheetId="3">
        <row r="6">
          <cell r="B6" t="str">
            <v>Barley 10.0% CP</v>
          </cell>
          <cell r="C6">
            <v>409.5</v>
          </cell>
          <cell r="D6">
            <v>40.950000000000003</v>
          </cell>
          <cell r="E6">
            <v>379</v>
          </cell>
        </row>
        <row r="7">
          <cell r="B7" t="str">
            <v>Wheat Hard Red</v>
          </cell>
          <cell r="C7">
            <v>335</v>
          </cell>
          <cell r="D7">
            <v>33.5</v>
          </cell>
          <cell r="E7">
            <v>404</v>
          </cell>
        </row>
        <row r="8">
          <cell r="B8" t="str">
            <v>Corn DDGS</v>
          </cell>
          <cell r="C8">
            <v>100</v>
          </cell>
          <cell r="D8">
            <v>10</v>
          </cell>
          <cell r="E8">
            <v>386</v>
          </cell>
        </row>
        <row r="9">
          <cell r="B9" t="str">
            <v>Canola Meal 36.0% CP</v>
          </cell>
          <cell r="C9">
            <v>100</v>
          </cell>
          <cell r="D9">
            <v>10</v>
          </cell>
          <cell r="E9">
            <v>395</v>
          </cell>
        </row>
        <row r="10">
          <cell r="B10" t="str">
            <v>Soybean Meal 46.0% CP</v>
          </cell>
          <cell r="C10">
            <v>24</v>
          </cell>
          <cell r="D10">
            <v>2.4</v>
          </cell>
          <cell r="E10">
            <v>570</v>
          </cell>
        </row>
        <row r="11">
          <cell r="B11" t="str">
            <v>Calcium Carbonate</v>
          </cell>
          <cell r="C11">
            <v>12.5</v>
          </cell>
          <cell r="D11">
            <v>1.25</v>
          </cell>
          <cell r="E11">
            <v>110</v>
          </cell>
        </row>
        <row r="12">
          <cell r="B12" t="str">
            <v>Mono-cal 21% P (Bulk)</v>
          </cell>
          <cell r="C12">
            <v>5</v>
          </cell>
          <cell r="D12">
            <v>0.5</v>
          </cell>
          <cell r="E12">
            <v>950</v>
          </cell>
        </row>
        <row r="13">
          <cell r="B13" t="str">
            <v>Salt (Bulk)</v>
          </cell>
          <cell r="C13">
            <v>4.5</v>
          </cell>
          <cell r="D13">
            <v>0.45</v>
          </cell>
          <cell r="E13">
            <v>100</v>
          </cell>
        </row>
        <row r="14">
          <cell r="B14" t="str">
            <v>BioLys</v>
          </cell>
          <cell r="C14">
            <v>4</v>
          </cell>
          <cell r="D14">
            <v>0.4</v>
          </cell>
          <cell r="E14">
            <v>2050</v>
          </cell>
        </row>
        <row r="15">
          <cell r="B15" t="str">
            <v>Canola Oil</v>
          </cell>
          <cell r="C15">
            <v>3</v>
          </cell>
          <cell r="D15">
            <v>0.3</v>
          </cell>
          <cell r="E15">
            <v>2050</v>
          </cell>
        </row>
        <row r="16">
          <cell r="B16" t="str">
            <v>GFC Sow Micro 1.5 Phytase HS</v>
          </cell>
          <cell r="C16">
            <v>1.5</v>
          </cell>
          <cell r="D16">
            <v>0.15</v>
          </cell>
          <cell r="E16">
            <v>7800</v>
          </cell>
        </row>
        <row r="17">
          <cell r="B17" t="str">
            <v>Choline Chloride 60%</v>
          </cell>
          <cell r="C17">
            <v>0.5</v>
          </cell>
          <cell r="D17">
            <v>0.05</v>
          </cell>
          <cell r="E17">
            <v>2180</v>
          </cell>
        </row>
        <row r="18">
          <cell r="B18" t="str">
            <v>Copper Sulfate 25%</v>
          </cell>
          <cell r="C18">
            <v>0.4</v>
          </cell>
          <cell r="D18">
            <v>0.04</v>
          </cell>
          <cell r="E18">
            <v>4180</v>
          </cell>
        </row>
        <row r="19">
          <cell r="B19" t="str">
            <v>L-Threonine 98.5%</v>
          </cell>
          <cell r="C19">
            <v>0.1</v>
          </cell>
          <cell r="D19">
            <v>0.01</v>
          </cell>
          <cell r="E19">
            <v>3300</v>
          </cell>
        </row>
      </sheetData>
      <sheetData sheetId="4">
        <row r="34">
          <cell r="E34">
            <v>853.21692658000006</v>
          </cell>
        </row>
      </sheetData>
      <sheetData sheetId="5">
        <row r="6">
          <cell r="B6" t="str">
            <v>Wheat Hard Red</v>
          </cell>
          <cell r="C6">
            <v>425.00475999999998</v>
          </cell>
          <cell r="D6">
            <v>42.500475999999999</v>
          </cell>
          <cell r="E6">
            <v>404</v>
          </cell>
        </row>
        <row r="7">
          <cell r="B7" t="str">
            <v>Soybean Meal 46.0% CP</v>
          </cell>
          <cell r="C7">
            <v>220</v>
          </cell>
          <cell r="D7">
            <v>22</v>
          </cell>
          <cell r="E7">
            <v>570</v>
          </cell>
        </row>
        <row r="8">
          <cell r="B8" t="str">
            <v>Corn DDGS</v>
          </cell>
          <cell r="C8">
            <v>150</v>
          </cell>
          <cell r="D8">
            <v>15</v>
          </cell>
          <cell r="E8">
            <v>386</v>
          </cell>
        </row>
        <row r="9">
          <cell r="B9" t="str">
            <v>Whey Permeate</v>
          </cell>
          <cell r="C9">
            <v>75</v>
          </cell>
          <cell r="D9">
            <v>7.5</v>
          </cell>
          <cell r="E9">
            <v>1230</v>
          </cell>
        </row>
        <row r="10">
          <cell r="B10" t="str">
            <v>Barley 10.0% CP</v>
          </cell>
          <cell r="C10">
            <v>50</v>
          </cell>
          <cell r="D10">
            <v>5</v>
          </cell>
          <cell r="E10">
            <v>379</v>
          </cell>
        </row>
        <row r="11">
          <cell r="B11" t="str">
            <v>HP 300</v>
          </cell>
          <cell r="C11">
            <v>25</v>
          </cell>
          <cell r="D11">
            <v>2.5</v>
          </cell>
          <cell r="E11">
            <v>1950</v>
          </cell>
        </row>
        <row r="12">
          <cell r="B12" t="str">
            <v>Canola Oil</v>
          </cell>
          <cell r="C12">
            <v>16.245240000000003</v>
          </cell>
          <cell r="D12">
            <v>1.6245240000000001</v>
          </cell>
          <cell r="E12">
            <v>2050</v>
          </cell>
        </row>
        <row r="13">
          <cell r="B13" t="str">
            <v>Calcium Carbonate</v>
          </cell>
          <cell r="C13">
            <v>9</v>
          </cell>
          <cell r="D13">
            <v>0.9</v>
          </cell>
          <cell r="E13">
            <v>110</v>
          </cell>
        </row>
        <row r="14">
          <cell r="B14" t="str">
            <v>BioLys</v>
          </cell>
          <cell r="C14">
            <v>6.6000000000000005</v>
          </cell>
          <cell r="D14">
            <v>0.66</v>
          </cell>
          <cell r="E14">
            <v>2050</v>
          </cell>
        </row>
        <row r="15">
          <cell r="B15" t="str">
            <v>Mono-cal 21% P (Bulk)</v>
          </cell>
          <cell r="C15">
            <v>6</v>
          </cell>
          <cell r="D15">
            <v>0.6</v>
          </cell>
          <cell r="E15">
            <v>950</v>
          </cell>
        </row>
        <row r="16">
          <cell r="B16" t="str">
            <v>Salt (Bulk)</v>
          </cell>
          <cell r="C16">
            <v>4.5</v>
          </cell>
          <cell r="D16">
            <v>0.45</v>
          </cell>
          <cell r="E16">
            <v>100</v>
          </cell>
        </row>
        <row r="17">
          <cell r="B17" t="str">
            <v>Zinc Oxide 72%</v>
          </cell>
          <cell r="C17">
            <v>3</v>
          </cell>
          <cell r="D17">
            <v>0.3</v>
          </cell>
          <cell r="E17">
            <v>2995</v>
          </cell>
        </row>
        <row r="18">
          <cell r="B18" t="str">
            <v>Vevovitall</v>
          </cell>
          <cell r="C18">
            <v>2.5</v>
          </cell>
          <cell r="D18">
            <v>0.25</v>
          </cell>
          <cell r="E18">
            <v>3300</v>
          </cell>
        </row>
        <row r="19">
          <cell r="B19" t="str">
            <v>GFC Starter Micro 2.0 NSP</v>
          </cell>
          <cell r="C19">
            <v>2</v>
          </cell>
          <cell r="D19">
            <v>0.2</v>
          </cell>
          <cell r="E19">
            <v>8350</v>
          </cell>
        </row>
        <row r="20">
          <cell r="B20" t="str">
            <v>L-Threonine 98.5%</v>
          </cell>
          <cell r="C20">
            <v>1.6500000000000001</v>
          </cell>
          <cell r="D20">
            <v>0.16500000000000001</v>
          </cell>
          <cell r="E20">
            <v>3300</v>
          </cell>
        </row>
        <row r="21">
          <cell r="B21" t="str">
            <v>DL-Methionine 99.0%</v>
          </cell>
          <cell r="C21">
            <v>1.2</v>
          </cell>
          <cell r="D21">
            <v>0.12</v>
          </cell>
          <cell r="E21">
            <v>4350</v>
          </cell>
        </row>
        <row r="22">
          <cell r="B22" t="str">
            <v>Choline Chloride 60%</v>
          </cell>
          <cell r="C22">
            <v>0.8</v>
          </cell>
          <cell r="D22">
            <v>0.08</v>
          </cell>
          <cell r="E22">
            <v>2180</v>
          </cell>
        </row>
        <row r="23">
          <cell r="B23" t="str">
            <v>SSFA -Sodium Butyrate</v>
          </cell>
          <cell r="C23">
            <v>0.5</v>
          </cell>
          <cell r="D23">
            <v>0.05</v>
          </cell>
          <cell r="E23">
            <v>10480</v>
          </cell>
        </row>
        <row r="24">
          <cell r="B24" t="str">
            <v>Copper Sulfate 25%</v>
          </cell>
          <cell r="C24">
            <v>0.4</v>
          </cell>
          <cell r="D24">
            <v>0.04</v>
          </cell>
          <cell r="E24">
            <v>4180</v>
          </cell>
        </row>
        <row r="25">
          <cell r="B25" t="str">
            <v>Ronozyme HiPhos GT2500</v>
          </cell>
          <cell r="C25">
            <v>0.3</v>
          </cell>
          <cell r="D25">
            <v>0.03</v>
          </cell>
          <cell r="E25">
            <v>3000</v>
          </cell>
        </row>
        <row r="26">
          <cell r="B26" t="str">
            <v>L-Tryptophan 98.0%</v>
          </cell>
          <cell r="C26">
            <v>0.3</v>
          </cell>
          <cell r="D26">
            <v>0.03</v>
          </cell>
          <cell r="E26">
            <v>13750</v>
          </cell>
        </row>
        <row r="27">
          <cell r="B27" t="str">
            <v>Faba Beans</v>
          </cell>
          <cell r="C27">
            <v>0</v>
          </cell>
          <cell r="D27">
            <v>0</v>
          </cell>
          <cell r="E27">
            <v>490</v>
          </cell>
        </row>
      </sheetData>
      <sheetData sheetId="6">
        <row r="6">
          <cell r="B6" t="str">
            <v>Wheat Hard Red</v>
          </cell>
          <cell r="C6">
            <v>582.07407999999998</v>
          </cell>
          <cell r="D6">
            <v>58.207408000000001</v>
          </cell>
          <cell r="E6">
            <v>404</v>
          </cell>
        </row>
        <row r="7">
          <cell r="B7" t="str">
            <v>Soybean Meal 46.0% CP</v>
          </cell>
          <cell r="C7">
            <v>222</v>
          </cell>
          <cell r="D7">
            <v>22.2</v>
          </cell>
          <cell r="E7">
            <v>570</v>
          </cell>
        </row>
        <row r="8">
          <cell r="B8" t="str">
            <v>Corn DDGS</v>
          </cell>
          <cell r="C8">
            <v>150</v>
          </cell>
          <cell r="D8">
            <v>15</v>
          </cell>
          <cell r="E8">
            <v>386</v>
          </cell>
        </row>
        <row r="9">
          <cell r="B9" t="str">
            <v>Canola Oil</v>
          </cell>
          <cell r="C9">
            <v>13.025919999999999</v>
          </cell>
          <cell r="D9">
            <v>1.302592</v>
          </cell>
          <cell r="E9">
            <v>2050</v>
          </cell>
        </row>
        <row r="10">
          <cell r="B10" t="str">
            <v>Calcium Carbonate</v>
          </cell>
          <cell r="C10">
            <v>11.5</v>
          </cell>
          <cell r="D10">
            <v>1.1499999999999999</v>
          </cell>
          <cell r="E10">
            <v>110</v>
          </cell>
        </row>
        <row r="11">
          <cell r="B11" t="str">
            <v>BioLys</v>
          </cell>
          <cell r="C11">
            <v>7</v>
          </cell>
          <cell r="D11">
            <v>0.7</v>
          </cell>
          <cell r="E11">
            <v>2050</v>
          </cell>
        </row>
        <row r="12">
          <cell r="B12" t="str">
            <v>Salt (Bulk)</v>
          </cell>
          <cell r="C12">
            <v>5</v>
          </cell>
          <cell r="D12">
            <v>0.5</v>
          </cell>
          <cell r="E12">
            <v>100</v>
          </cell>
        </row>
        <row r="13">
          <cell r="B13" t="str">
            <v>Mono-cal 21% P (Bulk)</v>
          </cell>
          <cell r="C13">
            <v>4.5</v>
          </cell>
          <cell r="D13">
            <v>0.45</v>
          </cell>
          <cell r="E13">
            <v>950</v>
          </cell>
        </row>
        <row r="14">
          <cell r="B14" t="str">
            <v>GFC Starter Micro 2.0 NSP</v>
          </cell>
          <cell r="C14">
            <v>2</v>
          </cell>
          <cell r="D14">
            <v>0.2</v>
          </cell>
          <cell r="E14">
            <v>8350</v>
          </cell>
        </row>
        <row r="15">
          <cell r="B15" t="str">
            <v>L-Threonine 98.5%</v>
          </cell>
          <cell r="C15">
            <v>1.25</v>
          </cell>
          <cell r="D15">
            <v>0.125</v>
          </cell>
          <cell r="E15">
            <v>3300</v>
          </cell>
        </row>
        <row r="16">
          <cell r="B16" t="str">
            <v>DL-Methionine 99.0%</v>
          </cell>
          <cell r="C16">
            <v>0.85000000000000009</v>
          </cell>
          <cell r="D16">
            <v>8.5000000000000006E-2</v>
          </cell>
          <cell r="E16">
            <v>4350</v>
          </cell>
        </row>
        <row r="17">
          <cell r="B17" t="str">
            <v>Copper Sulfate 25%</v>
          </cell>
          <cell r="C17">
            <v>0.4</v>
          </cell>
          <cell r="D17">
            <v>0.04</v>
          </cell>
          <cell r="E17">
            <v>4180</v>
          </cell>
        </row>
        <row r="18">
          <cell r="B18" t="str">
            <v>Ronozyme HiPhos GT2500</v>
          </cell>
          <cell r="C18">
            <v>0.3</v>
          </cell>
          <cell r="D18">
            <v>0.03</v>
          </cell>
          <cell r="E18">
            <v>3000</v>
          </cell>
        </row>
        <row r="19">
          <cell r="B19" t="str">
            <v>L-Tryptophan 98.0%</v>
          </cell>
          <cell r="C19">
            <v>0.1</v>
          </cell>
          <cell r="D19">
            <v>0.01</v>
          </cell>
          <cell r="E19">
            <v>13750</v>
          </cell>
        </row>
        <row r="20">
          <cell r="B20" t="str">
            <v>Faba Beans</v>
          </cell>
          <cell r="C20">
            <v>0</v>
          </cell>
          <cell r="D20">
            <v>0</v>
          </cell>
          <cell r="E20">
            <v>490</v>
          </cell>
        </row>
      </sheetData>
      <sheetData sheetId="7">
        <row r="6">
          <cell r="B6" t="str">
            <v>Wheat Hard Red</v>
          </cell>
          <cell r="C6">
            <v>578.15</v>
          </cell>
          <cell r="D6">
            <v>57.814999999999998</v>
          </cell>
          <cell r="E6">
            <v>404</v>
          </cell>
        </row>
        <row r="7">
          <cell r="B7" t="str">
            <v>Corn DDGS</v>
          </cell>
          <cell r="C7">
            <v>200</v>
          </cell>
          <cell r="D7">
            <v>20</v>
          </cell>
          <cell r="E7">
            <v>386</v>
          </cell>
        </row>
        <row r="8">
          <cell r="B8" t="str">
            <v>Soybean Meal 46.0% CP</v>
          </cell>
          <cell r="C8">
            <v>147</v>
          </cell>
          <cell r="D8">
            <v>14.7</v>
          </cell>
          <cell r="E8">
            <v>570</v>
          </cell>
        </row>
        <row r="9">
          <cell r="B9" t="str">
            <v>Canola Meal 36.0% CP</v>
          </cell>
          <cell r="C9">
            <v>49</v>
          </cell>
          <cell r="D9">
            <v>4.9000000000000004</v>
          </cell>
          <cell r="E9">
            <v>395</v>
          </cell>
        </row>
        <row r="10">
          <cell r="B10" t="str">
            <v>Calcium Carbonate</v>
          </cell>
          <cell r="C10">
            <v>11.5</v>
          </cell>
          <cell r="D10">
            <v>1.1499999999999999</v>
          </cell>
          <cell r="E10">
            <v>110</v>
          </cell>
        </row>
        <row r="11">
          <cell r="B11" t="str">
            <v>BioLys</v>
          </cell>
          <cell r="C11">
            <v>5</v>
          </cell>
          <cell r="D11">
            <v>0.5</v>
          </cell>
          <cell r="E11">
            <v>2050</v>
          </cell>
        </row>
        <row r="12">
          <cell r="B12" t="str">
            <v>Salt (Bulk)</v>
          </cell>
          <cell r="C12">
            <v>4.5</v>
          </cell>
          <cell r="D12">
            <v>0.45</v>
          </cell>
          <cell r="E12">
            <v>100</v>
          </cell>
        </row>
        <row r="13">
          <cell r="B13" t="str">
            <v>Canola Oil</v>
          </cell>
          <cell r="C13">
            <v>3</v>
          </cell>
          <cell r="D13">
            <v>0.3</v>
          </cell>
          <cell r="E13">
            <v>2050</v>
          </cell>
        </row>
        <row r="14">
          <cell r="B14" t="str">
            <v>GFC Feeder Micro 1.0 Phytase HS</v>
          </cell>
          <cell r="C14">
            <v>1</v>
          </cell>
          <cell r="D14">
            <v>0.1</v>
          </cell>
          <cell r="E14">
            <v>8400</v>
          </cell>
        </row>
        <row r="15">
          <cell r="B15" t="str">
            <v>L-Threonine 98.5%</v>
          </cell>
          <cell r="C15">
            <v>0.44999999999999996</v>
          </cell>
          <cell r="D15">
            <v>4.4999999999999998E-2</v>
          </cell>
          <cell r="E15">
            <v>3300</v>
          </cell>
        </row>
        <row r="16">
          <cell r="B16" t="str">
            <v>Copper Sulfate 25%</v>
          </cell>
          <cell r="C16">
            <v>0.4</v>
          </cell>
          <cell r="D16">
            <v>0.04</v>
          </cell>
          <cell r="E16">
            <v>4180</v>
          </cell>
        </row>
        <row r="17">
          <cell r="B17" t="str">
            <v>Faba Beans</v>
          </cell>
          <cell r="C17">
            <v>0</v>
          </cell>
          <cell r="D17">
            <v>0</v>
          </cell>
          <cell r="E17">
            <v>490</v>
          </cell>
        </row>
        <row r="18">
          <cell r="B18" t="str">
            <v>DL-Methionine 99.0%</v>
          </cell>
          <cell r="C18">
            <v>0</v>
          </cell>
          <cell r="D18">
            <v>0</v>
          </cell>
          <cell r="E18">
            <v>4350</v>
          </cell>
        </row>
        <row r="19">
          <cell r="B19" t="str">
            <v>Mono-cal 21% P (Bulk)</v>
          </cell>
          <cell r="C19">
            <v>0</v>
          </cell>
          <cell r="D19">
            <v>0</v>
          </cell>
          <cell r="E19">
            <v>950</v>
          </cell>
        </row>
        <row r="20">
          <cell r="B20" t="str">
            <v>L-Tryptophan 98.0%</v>
          </cell>
          <cell r="C20">
            <v>0</v>
          </cell>
          <cell r="D20">
            <v>0</v>
          </cell>
          <cell r="E20">
            <v>13750</v>
          </cell>
        </row>
      </sheetData>
      <sheetData sheetId="8">
        <row r="6">
          <cell r="B6" t="str">
            <v>Wheat Hard Red</v>
          </cell>
          <cell r="C6">
            <v>491.4</v>
          </cell>
          <cell r="D6">
            <v>49.14</v>
          </cell>
          <cell r="E6">
            <v>404</v>
          </cell>
        </row>
        <row r="7">
          <cell r="B7" t="str">
            <v>Corn DDGS</v>
          </cell>
          <cell r="C7">
            <v>200</v>
          </cell>
          <cell r="D7">
            <v>20</v>
          </cell>
          <cell r="E7">
            <v>386</v>
          </cell>
        </row>
        <row r="8">
          <cell r="B8" t="str">
            <v>Canola Meal 36.0% CP</v>
          </cell>
          <cell r="C8">
            <v>186</v>
          </cell>
          <cell r="D8">
            <v>18.600000000000001</v>
          </cell>
          <cell r="E8">
            <v>395</v>
          </cell>
        </row>
        <row r="9">
          <cell r="B9" t="str">
            <v>Barley 10.0% CP</v>
          </cell>
          <cell r="C9">
            <v>100</v>
          </cell>
          <cell r="D9">
            <v>10</v>
          </cell>
          <cell r="E9">
            <v>379</v>
          </cell>
        </row>
        <row r="10">
          <cell r="B10" t="str">
            <v>Calcium Carbonate</v>
          </cell>
          <cell r="C10">
            <v>10</v>
          </cell>
          <cell r="D10">
            <v>1</v>
          </cell>
          <cell r="E10">
            <v>110</v>
          </cell>
        </row>
        <row r="11">
          <cell r="B11" t="str">
            <v>BioLys</v>
          </cell>
          <cell r="C11">
            <v>4.2</v>
          </cell>
          <cell r="D11">
            <v>0.42</v>
          </cell>
          <cell r="E11">
            <v>2050</v>
          </cell>
        </row>
        <row r="12">
          <cell r="B12" t="str">
            <v>Salt (Bulk)</v>
          </cell>
          <cell r="C12">
            <v>4</v>
          </cell>
          <cell r="D12">
            <v>0.4</v>
          </cell>
          <cell r="E12">
            <v>100</v>
          </cell>
        </row>
        <row r="13">
          <cell r="B13" t="str">
            <v>Canola Oil</v>
          </cell>
          <cell r="C13">
            <v>3</v>
          </cell>
          <cell r="D13">
            <v>0.3</v>
          </cell>
          <cell r="E13">
            <v>2050</v>
          </cell>
        </row>
        <row r="14">
          <cell r="B14" t="str">
            <v>GFC Feeder Micro 1.0 Phytase HS</v>
          </cell>
          <cell r="C14">
            <v>1</v>
          </cell>
          <cell r="D14">
            <v>0.1</v>
          </cell>
          <cell r="E14">
            <v>8400</v>
          </cell>
        </row>
        <row r="15">
          <cell r="B15" t="str">
            <v>Copper Sulfate 25%</v>
          </cell>
          <cell r="C15">
            <v>0.4</v>
          </cell>
          <cell r="D15">
            <v>0.04</v>
          </cell>
          <cell r="E15">
            <v>4180</v>
          </cell>
        </row>
        <row r="16">
          <cell r="B16" t="str">
            <v>Faba Beans</v>
          </cell>
          <cell r="C16">
            <v>0</v>
          </cell>
          <cell r="D16">
            <v>0</v>
          </cell>
          <cell r="E16">
            <v>490</v>
          </cell>
        </row>
        <row r="17">
          <cell r="B17" t="str">
            <v>L-Threonine 98.5%</v>
          </cell>
          <cell r="C17">
            <v>0</v>
          </cell>
          <cell r="D17">
            <v>0</v>
          </cell>
          <cell r="E17">
            <v>3300</v>
          </cell>
        </row>
        <row r="18">
          <cell r="B18" t="str">
            <v>DL-Methionine 99.0%</v>
          </cell>
          <cell r="C18">
            <v>0</v>
          </cell>
          <cell r="D18">
            <v>0</v>
          </cell>
          <cell r="E18">
            <v>4350</v>
          </cell>
        </row>
      </sheetData>
      <sheetData sheetId="9">
        <row r="6">
          <cell r="B6" t="str">
            <v>Wheat Hard Red</v>
          </cell>
          <cell r="C6">
            <v>399.76703999999995</v>
          </cell>
          <cell r="D6">
            <v>39.976703999999998</v>
          </cell>
          <cell r="E6">
            <v>404</v>
          </cell>
        </row>
        <row r="7">
          <cell r="B7" t="str">
            <v>Barley 10.0% CP</v>
          </cell>
          <cell r="C7">
            <v>365</v>
          </cell>
          <cell r="D7">
            <v>36.5</v>
          </cell>
          <cell r="E7">
            <v>379</v>
          </cell>
        </row>
        <row r="8">
          <cell r="B8" t="str">
            <v>Canola Meal 36.0% CP</v>
          </cell>
          <cell r="C8">
            <v>168</v>
          </cell>
          <cell r="D8">
            <v>16.8</v>
          </cell>
          <cell r="E8">
            <v>395</v>
          </cell>
        </row>
        <row r="9">
          <cell r="B9" t="str">
            <v>Corn DDGS</v>
          </cell>
          <cell r="C9">
            <v>46</v>
          </cell>
          <cell r="D9">
            <v>4.5999999999999996</v>
          </cell>
          <cell r="E9">
            <v>386</v>
          </cell>
        </row>
        <row r="10">
          <cell r="B10" t="str">
            <v>Calcium Carbonate</v>
          </cell>
          <cell r="C10">
            <v>9</v>
          </cell>
          <cell r="D10">
            <v>0.9</v>
          </cell>
          <cell r="E10">
            <v>110</v>
          </cell>
        </row>
        <row r="11">
          <cell r="B11" t="str">
            <v>Salt (Bulk)</v>
          </cell>
          <cell r="C11">
            <v>5</v>
          </cell>
          <cell r="D11">
            <v>0.5</v>
          </cell>
          <cell r="E11">
            <v>100</v>
          </cell>
        </row>
        <row r="12">
          <cell r="B12" t="str">
            <v>BioLys</v>
          </cell>
          <cell r="C12">
            <v>3.2329599999999998</v>
          </cell>
          <cell r="D12">
            <v>0.32329599999999997</v>
          </cell>
          <cell r="E12">
            <v>2050</v>
          </cell>
        </row>
        <row r="13">
          <cell r="B13" t="str">
            <v>Canola Oil</v>
          </cell>
          <cell r="C13">
            <v>3</v>
          </cell>
          <cell r="D13">
            <v>0.3</v>
          </cell>
          <cell r="E13">
            <v>2050</v>
          </cell>
        </row>
        <row r="14">
          <cell r="B14" t="str">
            <v>GFC Feeder Micro 1.0 Phytase HS</v>
          </cell>
          <cell r="C14">
            <v>1</v>
          </cell>
          <cell r="D14">
            <v>0.1</v>
          </cell>
          <cell r="E14">
            <v>8400</v>
          </cell>
        </row>
        <row r="15">
          <cell r="B15" t="str">
            <v>L-Threonine 98.5%</v>
          </cell>
          <cell r="C15">
            <v>0</v>
          </cell>
          <cell r="D15">
            <v>0</v>
          </cell>
          <cell r="E15">
            <v>3300</v>
          </cell>
        </row>
      </sheetData>
      <sheetData sheetId="10">
        <row r="3">
          <cell r="B3">
            <v>0</v>
          </cell>
        </row>
        <row r="7">
          <cell r="C7">
            <v>0</v>
          </cell>
          <cell r="D7">
            <v>0</v>
          </cell>
          <cell r="E7">
            <v>0</v>
          </cell>
          <cell r="F7">
            <v>0</v>
          </cell>
          <cell r="G7">
            <v>0</v>
          </cell>
          <cell r="H7">
            <v>0</v>
          </cell>
          <cell r="I7">
            <v>0</v>
          </cell>
          <cell r="J7">
            <v>0</v>
          </cell>
          <cell r="K7">
            <v>0</v>
          </cell>
          <cell r="O7">
            <v>40</v>
          </cell>
        </row>
        <row r="9">
          <cell r="B9">
            <v>404</v>
          </cell>
        </row>
        <row r="10">
          <cell r="B10">
            <v>379</v>
          </cell>
        </row>
        <row r="11">
          <cell r="B11">
            <v>440</v>
          </cell>
        </row>
        <row r="12">
          <cell r="B12">
            <v>386</v>
          </cell>
        </row>
        <row r="13">
          <cell r="B13">
            <v>380</v>
          </cell>
        </row>
        <row r="14">
          <cell r="B14">
            <v>490</v>
          </cell>
        </row>
        <row r="15">
          <cell r="B15">
            <v>570</v>
          </cell>
        </row>
        <row r="16">
          <cell r="B16">
            <v>900</v>
          </cell>
        </row>
        <row r="17">
          <cell r="B17">
            <v>490</v>
          </cell>
        </row>
        <row r="18">
          <cell r="B18">
            <v>395</v>
          </cell>
        </row>
        <row r="19">
          <cell r="B19">
            <v>1950</v>
          </cell>
        </row>
        <row r="20">
          <cell r="B20">
            <v>1230</v>
          </cell>
        </row>
        <row r="21">
          <cell r="B21">
            <v>2050</v>
          </cell>
        </row>
        <row r="22">
          <cell r="B22">
            <v>110</v>
          </cell>
        </row>
        <row r="24">
          <cell r="B24">
            <v>950</v>
          </cell>
        </row>
        <row r="25">
          <cell r="B25">
            <v>100</v>
          </cell>
        </row>
        <row r="26">
          <cell r="B26">
            <v>2050</v>
          </cell>
        </row>
        <row r="27">
          <cell r="B27">
            <v>4350</v>
          </cell>
        </row>
        <row r="28">
          <cell r="B28">
            <v>3300</v>
          </cell>
        </row>
        <row r="29">
          <cell r="B29">
            <v>13750</v>
          </cell>
        </row>
        <row r="30">
          <cell r="B30">
            <v>4180</v>
          </cell>
        </row>
        <row r="31">
          <cell r="B31">
            <v>2995</v>
          </cell>
        </row>
        <row r="32">
          <cell r="B32">
            <v>2180</v>
          </cell>
        </row>
        <row r="33">
          <cell r="B33">
            <v>3300</v>
          </cell>
        </row>
        <row r="34">
          <cell r="B34">
            <v>10480</v>
          </cell>
        </row>
        <row r="35">
          <cell r="B35">
            <v>3000</v>
          </cell>
        </row>
        <row r="36">
          <cell r="B36">
            <v>8350</v>
          </cell>
        </row>
        <row r="37">
          <cell r="B37">
            <v>7800</v>
          </cell>
        </row>
        <row r="38">
          <cell r="B38">
            <v>8400</v>
          </cell>
        </row>
      </sheetData>
      <sheetData sheetId="11"/>
      <sheetData sheetId="12" refreshError="1"/>
      <sheetData sheetId="13" refreshError="1"/>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C7421-C158-4922-90CE-83BB119D29DF}">
  <sheetPr>
    <pageSetUpPr fitToPage="1"/>
  </sheetPr>
  <dimension ref="A1:M36"/>
  <sheetViews>
    <sheetView tabSelected="1" zoomScaleNormal="100" workbookViewId="0">
      <pane xSplit="1" ySplit="9" topLeftCell="B10" activePane="bottomRight" state="frozen"/>
      <selection pane="topRight" activeCell="B1" sqref="B1"/>
      <selection pane="bottomLeft" activeCell="A10" sqref="A10"/>
      <selection pane="bottomRight" activeCell="E15" sqref="E15"/>
    </sheetView>
  </sheetViews>
  <sheetFormatPr defaultColWidth="8.90625" defaultRowHeight="15" x14ac:dyDescent="0.25"/>
  <cols>
    <col min="1" max="1" width="22.81640625" style="4" customWidth="1"/>
    <col min="2" max="3" width="11.81640625" style="28" customWidth="1"/>
    <col min="4" max="4" width="13" style="29" bestFit="1" customWidth="1"/>
    <col min="5" max="6" width="10.81640625" style="30" customWidth="1"/>
    <col min="7" max="7" width="11.81640625" style="31" customWidth="1"/>
    <col min="8" max="8" width="14.36328125" style="28" customWidth="1"/>
    <col min="9" max="9" width="10.81640625" style="2" customWidth="1"/>
    <col min="10" max="10" width="10.81640625" style="2" hidden="1" customWidth="1"/>
    <col min="11" max="11" width="11.36328125" style="2" customWidth="1"/>
    <col min="12" max="12" width="10.81640625" style="2" customWidth="1"/>
    <col min="13" max="13" width="12.81640625" style="2" customWidth="1"/>
    <col min="14" max="16384" width="8.90625" style="2"/>
  </cols>
  <sheetData>
    <row r="1" spans="1:13" ht="18.600000000000001" thickTop="1" thickBot="1" x14ac:dyDescent="0.3">
      <c r="A1" s="1" t="s">
        <v>0</v>
      </c>
      <c r="B1" s="2"/>
      <c r="C1" s="2"/>
      <c r="D1" s="2"/>
      <c r="E1" s="2"/>
      <c r="F1" s="2"/>
      <c r="G1" s="2"/>
      <c r="H1" s="2"/>
      <c r="M1" s="3">
        <v>44453</v>
      </c>
    </row>
    <row r="2" spans="1:13" ht="16.2" thickTop="1" thickBot="1" x14ac:dyDescent="0.3">
      <c r="B2" s="2"/>
      <c r="C2" s="2"/>
      <c r="D2" s="2"/>
      <c r="E2" s="2"/>
      <c r="F2" s="2"/>
      <c r="G2" s="2"/>
      <c r="H2" s="2"/>
    </row>
    <row r="3" spans="1:13" x14ac:dyDescent="0.25">
      <c r="A3" s="5" t="s">
        <v>1</v>
      </c>
      <c r="B3" s="6" t="s">
        <v>2</v>
      </c>
      <c r="C3" s="7" t="s">
        <v>3</v>
      </c>
      <c r="D3" s="2"/>
      <c r="E3" s="2"/>
      <c r="F3" s="2"/>
      <c r="G3" s="2"/>
      <c r="H3" s="2"/>
    </row>
    <row r="4" spans="1:13" hidden="1" x14ac:dyDescent="0.25">
      <c r="A4" s="8" t="s">
        <v>4</v>
      </c>
      <c r="B4" s="94">
        <v>0</v>
      </c>
      <c r="C4" s="95"/>
      <c r="D4" s="2"/>
      <c r="E4" s="2"/>
      <c r="F4" s="2"/>
      <c r="G4" s="2"/>
      <c r="H4" s="2"/>
    </row>
    <row r="5" spans="1:13" x14ac:dyDescent="0.25">
      <c r="A5" s="9" t="s">
        <v>5</v>
      </c>
      <c r="B5" s="10">
        <v>50</v>
      </c>
      <c r="C5" s="11">
        <v>18</v>
      </c>
      <c r="D5" s="2"/>
      <c r="E5" s="2"/>
      <c r="F5" s="2"/>
      <c r="G5" s="2"/>
      <c r="H5" s="2"/>
    </row>
    <row r="6" spans="1:13" ht="15.6" thickBot="1" x14ac:dyDescent="0.3">
      <c r="A6" s="12" t="s">
        <v>6</v>
      </c>
      <c r="B6" s="96">
        <v>8</v>
      </c>
      <c r="C6" s="97"/>
      <c r="D6" s="2"/>
      <c r="E6" s="2"/>
      <c r="F6" s="2"/>
      <c r="G6" s="2"/>
      <c r="H6" s="2"/>
    </row>
    <row r="7" spans="1:13" ht="15.6" thickBot="1" x14ac:dyDescent="0.3">
      <c r="B7" s="2"/>
      <c r="C7" s="2"/>
      <c r="D7" s="2"/>
      <c r="E7" s="2"/>
      <c r="F7" s="2"/>
      <c r="G7" s="2"/>
      <c r="H7" s="2"/>
    </row>
    <row r="8" spans="1:13" x14ac:dyDescent="0.25">
      <c r="A8" s="98" t="s">
        <v>7</v>
      </c>
      <c r="B8" s="100" t="s">
        <v>8</v>
      </c>
      <c r="C8" s="100"/>
      <c r="D8" s="85" t="s">
        <v>9</v>
      </c>
      <c r="E8" s="85" t="s">
        <v>10</v>
      </c>
      <c r="F8" s="85" t="s">
        <v>11</v>
      </c>
      <c r="G8" s="85" t="s">
        <v>12</v>
      </c>
      <c r="H8" s="85" t="s">
        <v>13</v>
      </c>
      <c r="I8" s="87" t="s">
        <v>14</v>
      </c>
      <c r="J8" s="88"/>
      <c r="K8" s="88"/>
      <c r="L8" s="89"/>
      <c r="M8" s="90" t="s">
        <v>15</v>
      </c>
    </row>
    <row r="9" spans="1:13" ht="16.5" customHeight="1" thickBot="1" x14ac:dyDescent="0.3">
      <c r="A9" s="99"/>
      <c r="B9" s="13" t="s">
        <v>16</v>
      </c>
      <c r="C9" s="13" t="s">
        <v>17</v>
      </c>
      <c r="D9" s="86"/>
      <c r="E9" s="86"/>
      <c r="F9" s="86"/>
      <c r="G9" s="86"/>
      <c r="H9" s="86"/>
      <c r="I9" s="14" t="s">
        <v>18</v>
      </c>
      <c r="J9" s="15" t="s">
        <v>19</v>
      </c>
      <c r="K9" s="15" t="s">
        <v>20</v>
      </c>
      <c r="L9" s="16" t="s">
        <v>21</v>
      </c>
      <c r="M9" s="91"/>
    </row>
    <row r="10" spans="1:13" x14ac:dyDescent="0.25">
      <c r="A10" s="17"/>
      <c r="B10" s="18"/>
      <c r="C10" s="18"/>
      <c r="D10" s="19"/>
      <c r="E10" s="20"/>
      <c r="F10" s="20"/>
      <c r="G10" s="21"/>
      <c r="H10" s="22"/>
      <c r="I10" s="23"/>
      <c r="J10" s="24"/>
      <c r="K10" s="24"/>
      <c r="L10" s="25"/>
      <c r="M10" s="26"/>
    </row>
    <row r="11" spans="1:13" x14ac:dyDescent="0.25">
      <c r="A11" s="27" t="s">
        <v>22</v>
      </c>
      <c r="D11" s="29">
        <v>28</v>
      </c>
      <c r="H11" s="32">
        <v>13</v>
      </c>
      <c r="I11" s="33">
        <v>473.59439284000001</v>
      </c>
      <c r="J11" s="34">
        <f>I11+(I11*Shrink)</f>
        <v>473.59439284000001</v>
      </c>
      <c r="K11" s="35">
        <f>J11+Margin_Pellet</f>
        <v>491.59439284000001</v>
      </c>
      <c r="L11" s="36">
        <f>K11+Freight</f>
        <v>499.59439284000001</v>
      </c>
      <c r="M11" s="37">
        <f>(H11*L11)/1000</f>
        <v>6.494727106920001</v>
      </c>
    </row>
    <row r="12" spans="1:13" x14ac:dyDescent="0.25">
      <c r="A12" s="27" t="s">
        <v>23</v>
      </c>
      <c r="D12" s="29">
        <v>116</v>
      </c>
      <c r="H12" s="32">
        <v>24</v>
      </c>
      <c r="I12" s="33">
        <v>408.34318661000003</v>
      </c>
      <c r="J12" s="34">
        <f>I12+(I12*Shrink)</f>
        <v>408.34318661000003</v>
      </c>
      <c r="K12" s="35">
        <f>J12+Margin_Pellet</f>
        <v>426.34318661000003</v>
      </c>
      <c r="L12" s="36">
        <f>K12+Freight</f>
        <v>434.34318661000003</v>
      </c>
      <c r="M12" s="37">
        <f>(H12*L12)/1000</f>
        <v>10.424236478640001</v>
      </c>
    </row>
    <row r="13" spans="1:13" x14ac:dyDescent="0.25">
      <c r="A13" s="38" t="s">
        <v>24</v>
      </c>
      <c r="H13" s="32">
        <v>3</v>
      </c>
      <c r="I13" s="33">
        <v>418.03749999999997</v>
      </c>
      <c r="J13" s="34">
        <f>I13+(I13*Shrink)</f>
        <v>418.03749999999997</v>
      </c>
      <c r="K13" s="35">
        <f>J13+Margin_Pellet</f>
        <v>436.03749999999997</v>
      </c>
      <c r="L13" s="36">
        <f>K13+Freight</f>
        <v>444.03749999999997</v>
      </c>
      <c r="M13" s="37">
        <f>(H13*L13)/1000</f>
        <v>1.3321125</v>
      </c>
    </row>
    <row r="14" spans="1:13" x14ac:dyDescent="0.25">
      <c r="A14" s="27"/>
      <c r="H14" s="39"/>
      <c r="I14" s="40"/>
      <c r="J14" s="34"/>
      <c r="K14" s="34"/>
      <c r="L14" s="36"/>
      <c r="M14" s="37"/>
    </row>
    <row r="15" spans="1:13" x14ac:dyDescent="0.25">
      <c r="A15" s="38" t="s">
        <v>25</v>
      </c>
      <c r="B15" s="41">
        <v>6.5</v>
      </c>
      <c r="C15" s="41">
        <v>8</v>
      </c>
      <c r="D15" s="42">
        <v>7</v>
      </c>
      <c r="E15" s="30">
        <f>(C15-B15)*1000/D15</f>
        <v>214.28571428571428</v>
      </c>
      <c r="F15" s="30">
        <f>G15*E15</f>
        <v>214.28571428571428</v>
      </c>
      <c r="G15" s="32">
        <v>1</v>
      </c>
      <c r="H15" s="39">
        <f>(C15-B15)*G15</f>
        <v>1.5</v>
      </c>
      <c r="I15" s="40">
        <v>853.21692658000006</v>
      </c>
      <c r="J15" s="34">
        <f>I15+(I15*Shrink)</f>
        <v>853.21692658000006</v>
      </c>
      <c r="K15" s="35">
        <f>J15+Margin_Crumbles</f>
        <v>903.21692658000006</v>
      </c>
      <c r="L15" s="36">
        <f>K15+Freight</f>
        <v>911.21692658000006</v>
      </c>
      <c r="M15" s="37">
        <f>(H15*L15)/1000</f>
        <v>1.36682538987</v>
      </c>
    </row>
    <row r="16" spans="1:13" x14ac:dyDescent="0.25">
      <c r="A16" s="27" t="s">
        <v>26</v>
      </c>
      <c r="B16" s="41">
        <f>C15</f>
        <v>8</v>
      </c>
      <c r="C16" s="41">
        <v>12</v>
      </c>
      <c r="D16" s="42">
        <v>12</v>
      </c>
      <c r="E16" s="30">
        <f>(C16-B16)*1000/D16</f>
        <v>333.33333333333331</v>
      </c>
      <c r="F16" s="30">
        <f>G16*E16</f>
        <v>416.66666666666663</v>
      </c>
      <c r="G16" s="32">
        <v>1.25</v>
      </c>
      <c r="H16" s="39">
        <f>(C16-B16)*G16</f>
        <v>5</v>
      </c>
      <c r="I16" s="33">
        <v>627.2056650400001</v>
      </c>
      <c r="J16" s="34">
        <f>I16+(I16*Shrink)</f>
        <v>627.2056650400001</v>
      </c>
      <c r="K16" s="35">
        <f>J16+Margin_Pellet</f>
        <v>645.2056650400001</v>
      </c>
      <c r="L16" s="36">
        <f>K16+Freight</f>
        <v>653.2056650400001</v>
      </c>
      <c r="M16" s="37">
        <f>(H16*L16)/1000</f>
        <v>3.2660283252000002</v>
      </c>
    </row>
    <row r="17" spans="1:13" x14ac:dyDescent="0.25">
      <c r="A17" s="27" t="s">
        <v>27</v>
      </c>
      <c r="B17" s="41">
        <f>C16</f>
        <v>12</v>
      </c>
      <c r="C17" s="41">
        <v>25</v>
      </c>
      <c r="D17" s="42">
        <v>21</v>
      </c>
      <c r="E17" s="30">
        <f>(C17-B17)*1000/D17</f>
        <v>619.04761904761904</v>
      </c>
      <c r="F17" s="30">
        <f>G17*E17</f>
        <v>1052.3809523809523</v>
      </c>
      <c r="G17" s="32">
        <v>1.7</v>
      </c>
      <c r="H17" s="39">
        <f>(C17-B17)*G17</f>
        <v>22.099999999999998</v>
      </c>
      <c r="I17" s="33">
        <v>495.16056431999988</v>
      </c>
      <c r="J17" s="34">
        <f>I17+(I17*Shrink)</f>
        <v>495.16056431999988</v>
      </c>
      <c r="K17" s="35">
        <f>J17+Margin_Pellet</f>
        <v>513.16056431999982</v>
      </c>
      <c r="L17" s="36">
        <f>K17+Freight</f>
        <v>521.16056431999982</v>
      </c>
      <c r="M17" s="37">
        <f>(H17*L17)/1000</f>
        <v>11.517648471471995</v>
      </c>
    </row>
    <row r="18" spans="1:13" x14ac:dyDescent="0.25">
      <c r="A18" s="27"/>
      <c r="D18" s="43"/>
      <c r="H18" s="39"/>
      <c r="I18" s="40"/>
      <c r="J18" s="34"/>
      <c r="K18" s="34"/>
      <c r="L18" s="36"/>
      <c r="M18" s="37"/>
    </row>
    <row r="19" spans="1:13" x14ac:dyDescent="0.25">
      <c r="A19" s="38" t="s">
        <v>28</v>
      </c>
      <c r="B19" s="41">
        <f>C17</f>
        <v>25</v>
      </c>
      <c r="C19" s="41">
        <v>59.1</v>
      </c>
      <c r="D19" s="42">
        <v>39</v>
      </c>
      <c r="E19" s="30">
        <f>(C19-B19)*1000/D19</f>
        <v>874.35897435897436</v>
      </c>
      <c r="F19" s="30">
        <f>G19*E19</f>
        <v>2011.0256410256409</v>
      </c>
      <c r="G19" s="32">
        <v>2.2999999999999998</v>
      </c>
      <c r="H19" s="39">
        <f>(C19-B19)*G19</f>
        <v>78.429999999999993</v>
      </c>
      <c r="I19" s="33">
        <v>443.58959999999996</v>
      </c>
      <c r="J19" s="34">
        <f>I19+(I19*Shrink)</f>
        <v>443.58959999999996</v>
      </c>
      <c r="K19" s="35">
        <f>J19+Margin_Pellet</f>
        <v>461.58959999999996</v>
      </c>
      <c r="L19" s="36">
        <f>K19+Freight</f>
        <v>469.58959999999996</v>
      </c>
      <c r="M19" s="37">
        <f>(H19*L19)/1000</f>
        <v>36.829912327999992</v>
      </c>
    </row>
    <row r="20" spans="1:13" x14ac:dyDescent="0.25">
      <c r="A20" s="38" t="s">
        <v>29</v>
      </c>
      <c r="B20" s="41">
        <f>C19</f>
        <v>59.1</v>
      </c>
      <c r="C20" s="41">
        <v>94.3</v>
      </c>
      <c r="D20" s="42">
        <v>38</v>
      </c>
      <c r="E20" s="30">
        <f>(C20-B20)*1000/D20</f>
        <v>926.31578947368405</v>
      </c>
      <c r="F20" s="30">
        <f>G20*E20</f>
        <v>2686.3157894736837</v>
      </c>
      <c r="G20" s="32">
        <v>2.9</v>
      </c>
      <c r="H20" s="39">
        <f>(C20-B20)*G20</f>
        <v>102.07999999999998</v>
      </c>
      <c r="I20" s="33">
        <v>413.42759999999998</v>
      </c>
      <c r="J20" s="34">
        <f>I20+(I20*Shrink)</f>
        <v>413.42759999999998</v>
      </c>
      <c r="K20" s="35">
        <f>J20+Margin_Pellet</f>
        <v>431.42759999999998</v>
      </c>
      <c r="L20" s="36">
        <f>K20+Freight</f>
        <v>439.42759999999998</v>
      </c>
      <c r="M20" s="37">
        <f>(H20*L20)/1000</f>
        <v>44.856769407999991</v>
      </c>
    </row>
    <row r="21" spans="1:13" x14ac:dyDescent="0.25">
      <c r="A21" s="27" t="s">
        <v>30</v>
      </c>
      <c r="B21" s="41">
        <f>C20</f>
        <v>94.3</v>
      </c>
      <c r="C21" s="41">
        <v>129.4</v>
      </c>
      <c r="D21" s="42">
        <v>39</v>
      </c>
      <c r="E21" s="30">
        <f>(C21-B21)*1000/D21</f>
        <v>900.00000000000023</v>
      </c>
      <c r="F21" s="30">
        <f>G21*E21</f>
        <v>3240.0000000000009</v>
      </c>
      <c r="G21" s="32">
        <v>3.6</v>
      </c>
      <c r="H21" s="39">
        <f>(C21-B21)*G21</f>
        <v>126.36000000000003</v>
      </c>
      <c r="I21" s="33">
        <v>406.62445215999992</v>
      </c>
      <c r="J21" s="34">
        <f>I21+(I21*Shrink)</f>
        <v>406.62445215999992</v>
      </c>
      <c r="K21" s="35">
        <f>J21+Margin_Pellet</f>
        <v>424.62445215999992</v>
      </c>
      <c r="L21" s="36">
        <f>K21+Freight</f>
        <v>432.62445215999992</v>
      </c>
      <c r="M21" s="37">
        <f>(H21*L21)/1000</f>
        <v>54.666425774937608</v>
      </c>
    </row>
    <row r="22" spans="1:13" ht="15.6" thickBot="1" x14ac:dyDescent="0.3">
      <c r="A22" s="44"/>
      <c r="B22" s="45"/>
      <c r="C22" s="45"/>
      <c r="D22" s="46"/>
      <c r="E22" s="47"/>
      <c r="F22" s="47"/>
      <c r="G22" s="48"/>
      <c r="H22" s="49"/>
      <c r="I22" s="50"/>
      <c r="J22" s="51"/>
      <c r="K22" s="51"/>
      <c r="L22" s="52"/>
      <c r="M22" s="53"/>
    </row>
    <row r="23" spans="1:13" x14ac:dyDescent="0.25">
      <c r="A23" s="54" t="s">
        <v>31</v>
      </c>
      <c r="B23" s="55"/>
      <c r="C23" s="55"/>
      <c r="D23" s="56"/>
      <c r="E23" s="57"/>
      <c r="F23" s="57"/>
      <c r="G23" s="58"/>
      <c r="H23" s="59"/>
      <c r="I23" s="60"/>
      <c r="J23" s="61"/>
      <c r="K23" s="61"/>
      <c r="L23" s="62"/>
      <c r="M23" s="63"/>
    </row>
    <row r="24" spans="1:13" x14ac:dyDescent="0.25">
      <c r="A24" s="27" t="s">
        <v>32</v>
      </c>
      <c r="B24" s="64"/>
      <c r="C24" s="64"/>
      <c r="D24" s="65"/>
      <c r="E24" s="66"/>
      <c r="F24" s="66"/>
      <c r="G24" s="67"/>
      <c r="H24" s="68">
        <f>SUM(H11:H13)</f>
        <v>40</v>
      </c>
      <c r="I24" s="69"/>
      <c r="J24" s="70"/>
      <c r="K24" s="70"/>
      <c r="L24" s="71"/>
      <c r="M24" s="72">
        <f>SUM(M11:M13)</f>
        <v>18.251076085560001</v>
      </c>
    </row>
    <row r="25" spans="1:13" x14ac:dyDescent="0.25">
      <c r="A25" s="27" t="s">
        <v>33</v>
      </c>
      <c r="B25" s="64"/>
      <c r="C25" s="64"/>
      <c r="D25" s="65">
        <f>SUM(D15:D17)</f>
        <v>40</v>
      </c>
      <c r="E25" s="66">
        <f>(C17-B15)/D25*1000</f>
        <v>462.5</v>
      </c>
      <c r="F25" s="66"/>
      <c r="G25" s="67">
        <f>H25/(C17-B15)</f>
        <v>1.5459459459459459</v>
      </c>
      <c r="H25" s="68">
        <f>SUM(H15:H17)</f>
        <v>28.599999999999998</v>
      </c>
      <c r="I25" s="69"/>
      <c r="J25" s="70"/>
      <c r="K25" s="70"/>
      <c r="L25" s="71"/>
      <c r="M25" s="72">
        <f>SUM(M15:M17)</f>
        <v>16.150502186541996</v>
      </c>
    </row>
    <row r="26" spans="1:13" x14ac:dyDescent="0.25">
      <c r="A26" s="27" t="s">
        <v>34</v>
      </c>
      <c r="B26" s="64"/>
      <c r="C26" s="64"/>
      <c r="D26" s="65">
        <f>SUM(D19:D21)</f>
        <v>116</v>
      </c>
      <c r="E26" s="66">
        <f>(C21-B19)/D26*1000</f>
        <v>900</v>
      </c>
      <c r="F26" s="66"/>
      <c r="G26" s="67">
        <f>H26/(C21-B19)</f>
        <v>2.9393678160919539</v>
      </c>
      <c r="H26" s="68">
        <f>SUM(H19:H21)</f>
        <v>306.87</v>
      </c>
      <c r="I26" s="69"/>
      <c r="J26" s="70"/>
      <c r="K26" s="70"/>
      <c r="L26" s="71"/>
      <c r="M26" s="72">
        <f>SUM(M19:M21)</f>
        <v>136.3531075109376</v>
      </c>
    </row>
    <row r="27" spans="1:13" ht="15.6" thickBot="1" x14ac:dyDescent="0.3">
      <c r="A27" s="73" t="s">
        <v>35</v>
      </c>
      <c r="B27" s="74"/>
      <c r="C27" s="74"/>
      <c r="D27" s="75">
        <f>SUM(D25:D26)</f>
        <v>156</v>
      </c>
      <c r="E27" s="76">
        <f>(C21-B15)/D27*1000</f>
        <v>787.82051282051293</v>
      </c>
      <c r="F27" s="76"/>
      <c r="G27" s="77">
        <f>H27/(C21-B15)</f>
        <v>3.0550854353132628</v>
      </c>
      <c r="H27" s="78">
        <f>SUM(H24:H26)</f>
        <v>375.47</v>
      </c>
      <c r="I27" s="79"/>
      <c r="J27" s="80"/>
      <c r="K27" s="80"/>
      <c r="L27" s="81"/>
      <c r="M27" s="82">
        <f>SUM(M24:M26)</f>
        <v>170.7546857830396</v>
      </c>
    </row>
    <row r="30" spans="1:13" x14ac:dyDescent="0.25">
      <c r="B30" s="92" t="s">
        <v>36</v>
      </c>
      <c r="C30" s="93"/>
      <c r="D30" s="93"/>
    </row>
    <row r="31" spans="1:13" x14ac:dyDescent="0.25">
      <c r="B31" s="93"/>
      <c r="C31" s="93"/>
      <c r="D31" s="93"/>
    </row>
    <row r="32" spans="1:13" x14ac:dyDescent="0.25">
      <c r="B32" s="93"/>
      <c r="C32" s="93"/>
      <c r="D32" s="93"/>
    </row>
    <row r="33" spans="1:13" x14ac:dyDescent="0.25">
      <c r="B33" s="93"/>
      <c r="C33" s="93"/>
      <c r="D33" s="93"/>
    </row>
    <row r="35" spans="1:13" ht="42" customHeight="1" x14ac:dyDescent="0.25">
      <c r="A35" s="84" t="s">
        <v>37</v>
      </c>
      <c r="B35" s="84"/>
      <c r="C35" s="84"/>
      <c r="D35" s="84"/>
      <c r="E35" s="84"/>
      <c r="F35" s="84"/>
      <c r="G35" s="84"/>
      <c r="H35" s="84"/>
      <c r="I35" s="84"/>
      <c r="J35" s="84"/>
      <c r="K35" s="84"/>
      <c r="L35" s="84"/>
      <c r="M35" s="84"/>
    </row>
    <row r="36" spans="1:13" s="28" customFormat="1" x14ac:dyDescent="0.25">
      <c r="A36" s="83"/>
      <c r="D36" s="29"/>
      <c r="E36" s="30"/>
      <c r="F36" s="30"/>
      <c r="G36" s="31"/>
      <c r="I36" s="2"/>
      <c r="J36" s="2"/>
      <c r="K36" s="2"/>
      <c r="L36" s="2"/>
      <c r="M36" s="2"/>
    </row>
  </sheetData>
  <sheetProtection algorithmName="SHA-512" hashValue="ntPNQlR2y++p6CbG35waYLoGuuEWux5X/y458lDxeP06pcbEskN4bTG1ekvO43V8VGADR4iLZsVmPpmvhckw2A==" saltValue="gWIhSflNJhAvLCbfFj2JJg==" spinCount="100000" sheet="1" objects="1" scenarios="1"/>
  <protectedRanges>
    <protectedRange sqref="H11:H13" name="sow budget"/>
    <protectedRange sqref="I11:I21" name="diet costs"/>
    <protectedRange sqref="B15:D17 B19:D21 G15:G17 G19:G21" name="fcm"/>
    <protectedRange sqref="B5:C6" name="margin"/>
  </protectedRanges>
  <mergeCells count="13">
    <mergeCell ref="B4:C4"/>
    <mergeCell ref="B6:C6"/>
    <mergeCell ref="A8:A9"/>
    <mergeCell ref="B8:C8"/>
    <mergeCell ref="D8:D9"/>
    <mergeCell ref="A35:M35"/>
    <mergeCell ref="F8:F9"/>
    <mergeCell ref="G8:G9"/>
    <mergeCell ref="H8:H9"/>
    <mergeCell ref="I8:L8"/>
    <mergeCell ref="M8:M9"/>
    <mergeCell ref="B30:D33"/>
    <mergeCell ref="E8:E9"/>
  </mergeCells>
  <printOptions horizontalCentered="1"/>
  <pageMargins left="0.39370078740157483" right="0.39370078740157483" top="0.98425196850393704" bottom="0.39370078740157483" header="0.31496062992125984" footer="0.31496062992125984"/>
  <pageSetup scale="72"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 C M</vt:lpstr>
      <vt:lpstr>Freight</vt:lpstr>
      <vt:lpstr>Margin_Crumbles</vt:lpstr>
      <vt:lpstr>Margin_Pellet</vt:lpstr>
      <vt:lpstr>Shrink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dc:creator>
  <cp:lastModifiedBy>Andrew Heck</cp:lastModifiedBy>
  <dcterms:created xsi:type="dcterms:W3CDTF">2021-09-15T13:04:01Z</dcterms:created>
  <dcterms:modified xsi:type="dcterms:W3CDTF">2021-09-20T18:28:59Z</dcterms:modified>
</cp:coreProperties>
</file>